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0365" windowHeight="1377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'Položky'!$A$1:$I$88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<sst xmlns="http://schemas.openxmlformats.org/spreadsheetml/2006/main" count="329" uniqueCount="225">
  <si>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</si>
  <si>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</si>
  <si>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</si>
  <si>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</si>
  <si>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</si>
  <si>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</si>
  <si>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</si>
  <si>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</si>
  <si>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</si>
  <si>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</si>
  <si>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</si>
  <si>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</si>
  <si>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</si>
  <si>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</si>
  <si>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</si>
  <si>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</si>
  <si>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</si>
  <si>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</si>
  <si>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</si>
  <si>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</si>
  <si>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</si>
  <si>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</si>
  <si>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</si>
  <si>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</si>
  <si>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</si>
  <si>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</si>
  <si>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</si>
  <si>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</si>
  <si>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</si>
  <si>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</si>
  <si>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</si>
  <si>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</si>
  <si>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</si>
  <si>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</si>
  <si>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</si>
  <si>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</si>
  <si>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</si>
  <si>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</si>
  <si>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</si>
  <si>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</si>
  <si>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</si>
  <si>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</si>
  <si>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</si>
  <si>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</si>
  <si>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</si>
  <si>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</si>
  <si>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</si>
  <si>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</si>
  <si>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</si>
  <si>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</si>
  <si>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</si>
  <si>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</si>
  <si>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</si>
  <si>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</si>
  <si>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</si>
  <si>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</si>
  <si>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</si>
  <si>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</si>
  <si>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</si>
  <si>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</si>
  <si>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</si>
  <si>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</si>
  <si>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</si>
  <si>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</si>
  <si>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</si>
  <si>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</si>
  <si>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</si>
  <si>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</si>
  <si>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</si>
  <si>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</si>
  <si>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ks</t>
  </si>
  <si>
    <t>Celkem za</t>
  </si>
  <si>
    <t>122 20-1102.R00</t>
  </si>
  <si>
    <t>Odkopávky nezapažené v hor. 3 do 1000 m3</t>
  </si>
  <si>
    <t>m3</t>
  </si>
  <si>
    <t>162 30-1101.R00</t>
  </si>
  <si>
    <t>Vodorovné přemístění výkopku z hor.1-4 do 500 m</t>
  </si>
  <si>
    <t>171 20-1201.R00</t>
  </si>
  <si>
    <t>Uložení sypaniny na skládku</t>
  </si>
  <si>
    <t>121 10-1100.R00</t>
  </si>
  <si>
    <t>Sejmutí ornice, pl. do 400 m2, přemístění do 50 m</t>
  </si>
  <si>
    <t>167 10-1102.R00</t>
  </si>
  <si>
    <t>Nakládání výkopku z hor.1-4 v množství nad 100 m3</t>
  </si>
  <si>
    <t>174 10-1102.R00</t>
  </si>
  <si>
    <t>Zásyp ruční se zhutněním</t>
  </si>
  <si>
    <t>kpl</t>
  </si>
  <si>
    <t>1-N1</t>
  </si>
  <si>
    <t>vrtání zemních pouzder hloubky 70 cm</t>
  </si>
  <si>
    <t>1-N2</t>
  </si>
  <si>
    <t>151 30-1103.R00</t>
  </si>
  <si>
    <t>Zátažné pažení vsakovací jámy u stáv.schodiště</t>
  </si>
  <si>
    <t>m2</t>
  </si>
  <si>
    <t>112 10-1114.R00</t>
  </si>
  <si>
    <t>Kácení stromů listnatých-ovocný</t>
  </si>
  <si>
    <t>kus</t>
  </si>
  <si>
    <t>181 30-1101.R00</t>
  </si>
  <si>
    <t>2</t>
  </si>
  <si>
    <t>Základy,zvláštní zakládání</t>
  </si>
  <si>
    <t>212 75-2112.R00</t>
  </si>
  <si>
    <t>Trativody z drenážních trubek, lože, DN 100 mm</t>
  </si>
  <si>
    <t>m</t>
  </si>
  <si>
    <t>894</t>
  </si>
  <si>
    <t>632 45-1024.R00</t>
  </si>
  <si>
    <t>Podkladní beton pod opěrkou tl.100 mm</t>
  </si>
  <si>
    <t>275 31-3611.R00</t>
  </si>
  <si>
    <t>Beton základových patek prostý B 20 (C 16/20) (pro záchytnou síť a basket.koše)</t>
  </si>
  <si>
    <t>275 31-3511.R00</t>
  </si>
  <si>
    <t>Beton základových patek prostý B 12,5 (C 12/15) (pro oplocení)</t>
  </si>
  <si>
    <t>3</t>
  </si>
  <si>
    <t>Svislé a kompletní konstrukce</t>
  </si>
  <si>
    <t>311 32-1411.R00</t>
  </si>
  <si>
    <t>Železobeton opěrné stěny B 30 (C 25/30)</t>
  </si>
  <si>
    <t>311 36-1921.RT8</t>
  </si>
  <si>
    <t>Výztuž nadzákladových zdí ze svařovaných sítí svařovanou sítí - drát 8,0  oka 100/100</t>
  </si>
  <si>
    <t>t</t>
  </si>
  <si>
    <t>311 35-1105.R00</t>
  </si>
  <si>
    <t>Bednění nadzákladových zdí oboustranné - zřízení</t>
  </si>
  <si>
    <t>311 35-1106.R00</t>
  </si>
  <si>
    <t>Bednění nadzákladových zdí oboustranné-odstranění</t>
  </si>
  <si>
    <t>4</t>
  </si>
  <si>
    <t>Vodorovné konstrukce</t>
  </si>
  <si>
    <t xml:space="preserve">430 </t>
  </si>
  <si>
    <t>Shodiště 6x167/300 cm z prefa stupňů BEST-CANTO vč.podkladní betonové mazaniny se sítí</t>
  </si>
  <si>
    <t>430</t>
  </si>
  <si>
    <t>Schodiště 5x170/300 cmz prefa stupňů BEST-CANTO vč.podkladní bet.mazaniny se sítí</t>
  </si>
  <si>
    <t>5</t>
  </si>
  <si>
    <t>Komunikace</t>
  </si>
  <si>
    <t>564 27-1111.R00</t>
  </si>
  <si>
    <t>Podklad ze štěrkopísku po zhutnění tloušťky 25 cm</t>
  </si>
  <si>
    <t>564 76-1111.R00</t>
  </si>
  <si>
    <t>Podklad z kameniva drceného vel.32-63 mm,tl. 20 cm</t>
  </si>
  <si>
    <t>564 81-1111.R00</t>
  </si>
  <si>
    <t>Podklad ze kam.8-16mm po zhutnění tloušťky 5 cm</t>
  </si>
  <si>
    <t>564 80-1111.R00</t>
  </si>
  <si>
    <t>Podklad z kam.4-8 mm po zhutnění tloušťky 3 cm</t>
  </si>
  <si>
    <t>565 12-1121.R00</t>
  </si>
  <si>
    <t>Podklad kamen. speciálně upravené válcované za mokra s přídakem fr.0-2 mm</t>
  </si>
  <si>
    <t>Podklad z kameniva drceného vel.8-16  mm,tl. 20 cm</t>
  </si>
  <si>
    <t>Podklad z kam.4-8 mm po zhutnění tloušťky 5 cm</t>
  </si>
  <si>
    <t xml:space="preserve">596 </t>
  </si>
  <si>
    <t>596-N</t>
  </si>
  <si>
    <t>596 21-5021.R00</t>
  </si>
  <si>
    <t>Kladení zámkové dlažby tl. 6 cm do drtě tl. 4 cm</t>
  </si>
  <si>
    <t>592-45020</t>
  </si>
  <si>
    <t>Dlažba zámková H-PROFIL 20x16,5x6 cm přírodní</t>
  </si>
  <si>
    <t>564 75-1111.R00</t>
  </si>
  <si>
    <t>564 36</t>
  </si>
  <si>
    <t>Písek doskočiště a pískoviště</t>
  </si>
  <si>
    <t>916 56-1111.R00</t>
  </si>
  <si>
    <t>Osazení záhon.obrubníků do lože z B 12,5 s opěrou vč.materiálu</t>
  </si>
  <si>
    <t>8</t>
  </si>
  <si>
    <t>Trubní vedení</t>
  </si>
  <si>
    <t>812 35-1121.R00</t>
  </si>
  <si>
    <t>592-24001</t>
  </si>
  <si>
    <t>Skruž šachtová SR - F 1000x 500 LS 100x50x9 cm včetně práce</t>
  </si>
  <si>
    <t>592-24013</t>
  </si>
  <si>
    <t>451 54-1111.R00</t>
  </si>
  <si>
    <t>Obsyp potrubí štěrkem</t>
  </si>
  <si>
    <t>99</t>
  </si>
  <si>
    <t>Staveništní přesun hmot</t>
  </si>
  <si>
    <t>998 22-2012.R00</t>
  </si>
  <si>
    <t>Přesun hmot, zpevněné plochy,hříště</t>
  </si>
  <si>
    <t>767</t>
  </si>
  <si>
    <t>Konstrukce zámečnické</t>
  </si>
  <si>
    <t>767 91-1130.R00</t>
  </si>
  <si>
    <t>Montáž poplastvaného oplocení oka 5 cm do 1,8 m vč.zákl.patek a matriálu</t>
  </si>
  <si>
    <t>767 N</t>
  </si>
  <si>
    <t>Vstupní branka 2x1,7 m</t>
  </si>
  <si>
    <t>767N</t>
  </si>
  <si>
    <t>Vstupní branka v oplocení 1,2x1,7m</t>
  </si>
  <si>
    <t>Vstupní praka v oplocení 1x1,7 m</t>
  </si>
  <si>
    <t>767 N1</t>
  </si>
  <si>
    <t>zabetonování ocel.trubek prům.60 mm</t>
  </si>
  <si>
    <t>767-N2</t>
  </si>
  <si>
    <t>D+M vstupní branky 1,8x4m,dvoukřídlová</t>
  </si>
  <si>
    <t>767-N4</t>
  </si>
  <si>
    <t>767-N5</t>
  </si>
  <si>
    <t>D+M polyet.ochranné sítě v.4m</t>
  </si>
  <si>
    <t>767-N6</t>
  </si>
  <si>
    <t>Hrací sloupky UNI volejbal,vyjímatelné</t>
  </si>
  <si>
    <t>767-N7</t>
  </si>
  <si>
    <t>Fotbalová branka mobilní 3x2 m</t>
  </si>
  <si>
    <t>Bakkedbalová konstrukce vč.odraz.desky a koše</t>
  </si>
  <si>
    <t>767-N8</t>
  </si>
  <si>
    <t>Volejbalová síť</t>
  </si>
  <si>
    <t>767-N9</t>
  </si>
  <si>
    <t>767-10</t>
  </si>
  <si>
    <t>767-N11</t>
  </si>
  <si>
    <t>767-N12</t>
  </si>
  <si>
    <t>767-N13</t>
  </si>
  <si>
    <t>767-N14</t>
  </si>
  <si>
    <t>767-N15</t>
  </si>
  <si>
    <t>767 16</t>
  </si>
  <si>
    <t>Montáž zábradlí vč materiálu v 1 m na opěrce</t>
  </si>
  <si>
    <t>767 22</t>
  </si>
  <si>
    <t>Montáž zábradlí pro schodiště dl.1,2m vč.materiálu</t>
  </si>
  <si>
    <t>Montáž zábradlí pro schodičtě dl.1,5 m vč.materiálu</t>
  </si>
  <si>
    <t>998 76-7201.R00</t>
  </si>
  <si>
    <t>Přesun hmot pro zámečnické konstr., výšky do 6 m</t>
  </si>
  <si>
    <t>Vrtání zemních pouzder do hl.120 cm pro sloupky80x80 mm</t>
  </si>
  <si>
    <t>Kontrolní šachtice prům.300 mm-drenáže</t>
  </si>
  <si>
    <t>Podklad z kameniva drceného tl. 15 cm</t>
  </si>
  <si>
    <t>Montáž trub beton. hrdlových, MC provazec DN 200 z kontrolní šachtice do vsaku</t>
  </si>
  <si>
    <t>Sloupky pro záchytnou síť ,ocelové80x80 mm,dl 5m (1m zapuštěn do beton.patky)</t>
  </si>
  <si>
    <t xml:space="preserve">Zítka s houpačkou </t>
  </si>
  <si>
    <t xml:space="preserve">Trojhrazda </t>
  </si>
  <si>
    <t xml:space="preserve">Pískoviště </t>
  </si>
  <si>
    <t xml:space="preserve">Skate na pružinách </t>
  </si>
  <si>
    <t xml:space="preserve">Skluzavka sklon </t>
  </si>
  <si>
    <t xml:space="preserve">Lavička s věšákem </t>
  </si>
  <si>
    <t>Informační tabule-řád + odpadkové koše</t>
  </si>
  <si>
    <t>Ukončovací betonová skruž s poklopem vč.práce</t>
  </si>
  <si>
    <t xml:space="preserve">ohumusování a zatravnění </t>
  </si>
  <si>
    <t>181 30-1102.R00</t>
  </si>
  <si>
    <t>Rozprostření ornice, rovina, tl. 10-15 cm,do 500m2</t>
  </si>
  <si>
    <t>162 20-1102.R00</t>
  </si>
  <si>
    <t>Vodorovné přemístění ornice do 50 m</t>
  </si>
  <si>
    <t>D+M Povrch umělý EDPM dlaždice v.45 mm(hřiště) vč.lepení vrtání kolíků</t>
  </si>
  <si>
    <t>D+M Povrch umělý EDPM dlaždice v.35 mm (skok daleký,houpačka) vč.lepení vrtání kolíků</t>
  </si>
  <si>
    <t>Projekt dle skutečného provedené</t>
  </si>
  <si>
    <t>Vytýčení sítí</t>
  </si>
  <si>
    <t>VÍCEÚČELOVÉ HŘIŠTĚ BRNIŠTĚ</t>
  </si>
  <si>
    <t>Ing.R.Vrba</t>
  </si>
  <si>
    <t>Obec Brniště</t>
  </si>
  <si>
    <t>Příloha č.3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</si>
</sst>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9" fontId="3" fillId="0" borderId="61" xfId="46" applyNumberFormat="1" applyFont="1" applyFill="1" applyBorder="1" applyAlignment="1">
      <alignment horizontal="left"/>
      <protection/>
    </xf>
    <xf numFmtId="0" fontId="3" fillId="0" borderId="61" xfId="46" applyFont="1" applyFill="1" applyBorder="1">
      <alignment/>
      <protection/>
    </xf>
    <xf numFmtId="4" fontId="0" fillId="0" borderId="61" xfId="46" applyNumberFormat="1" applyFill="1" applyBorder="1" applyAlignment="1">
      <alignment horizontal="right"/>
      <protection/>
    </xf>
    <xf numFmtId="4" fontId="1" fillId="0" borderId="61" xfId="46" applyNumberFormat="1" applyFont="1" applyFill="1" applyBorder="1">
      <alignment/>
      <protection/>
    </xf>
    <xf numFmtId="169" fontId="1" fillId="0" borderId="61" xfId="46" applyNumberFormat="1" applyFont="1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0" fontId="0" fillId="0" borderId="59" xfId="46" applyBorder="1">
      <alignment/>
      <protection/>
    </xf>
    <xf numFmtId="0" fontId="0" fillId="0" borderId="62" xfId="46" applyBorder="1">
      <alignment/>
      <protection/>
    </xf>
    <xf numFmtId="0" fontId="0" fillId="0" borderId="61" xfId="46" applyBorder="1">
      <alignment/>
      <protection/>
    </xf>
    <xf numFmtId="0" fontId="0" fillId="0" borderId="63" xfId="46" applyBorder="1">
      <alignment/>
      <protection/>
    </xf>
    <xf numFmtId="0" fontId="0" fillId="0" borderId="61" xfId="46" applyFont="1" applyBorder="1">
      <alignment/>
      <protection/>
    </xf>
    <xf numFmtId="0" fontId="0" fillId="0" borderId="63" xfId="46" applyFont="1" applyBorder="1">
      <alignment/>
      <protection/>
    </xf>
    <xf numFmtId="0" fontId="0" fillId="0" borderId="62" xfId="46" applyFont="1" applyFill="1" applyBorder="1" applyAlignment="1">
      <alignment horizontal="center"/>
      <protection/>
    </xf>
    <xf numFmtId="0" fontId="0" fillId="0" borderId="63" xfId="46" applyFont="1" applyFill="1" applyBorder="1" applyAlignment="1">
      <alignment horizontal="center"/>
      <protection/>
    </xf>
    <xf numFmtId="169" fontId="0" fillId="0" borderId="0" xfId="46" applyNumberFormat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221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221</v>
      </c>
      <c r="D6" s="11"/>
      <c r="E6" s="11"/>
      <c r="F6" s="19"/>
      <c r="G6" s="13"/>
    </row>
    <row r="7" spans="1:9" ht="12.75">
      <c r="A7" s="14" t="s">
        <v>8</v>
      </c>
      <c r="B7" s="16"/>
      <c r="C7" s="192" t="s">
        <v>222</v>
      </c>
      <c r="D7" s="19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92" t="s">
        <v>223</v>
      </c>
      <c r="D8" s="19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94"/>
      <c r="F11" s="195"/>
      <c r="G11" s="19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f>C22</f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0.1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1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1"/>
      <c r="C37" s="191"/>
      <c r="D37" s="191"/>
      <c r="E37" s="191"/>
      <c r="F37" s="191"/>
      <c r="G37" s="191"/>
      <c r="H37" t="s">
        <v>4</v>
      </c>
    </row>
    <row r="38" spans="1:8" ht="12.75" customHeight="1">
      <c r="A38" s="68"/>
      <c r="B38" s="191"/>
      <c r="C38" s="191"/>
      <c r="D38" s="191"/>
      <c r="E38" s="191"/>
      <c r="F38" s="191"/>
      <c r="G38" s="191"/>
      <c r="H38" t="s">
        <v>4</v>
      </c>
    </row>
    <row r="39" spans="1:8" ht="12.75">
      <c r="A39" s="68"/>
      <c r="B39" s="191"/>
      <c r="C39" s="191"/>
      <c r="D39" s="191"/>
      <c r="E39" s="191"/>
      <c r="F39" s="191"/>
      <c r="G39" s="191"/>
      <c r="H39" t="s">
        <v>4</v>
      </c>
    </row>
    <row r="40" spans="1:8" ht="12.75">
      <c r="A40" s="68"/>
      <c r="B40" s="191"/>
      <c r="C40" s="191"/>
      <c r="D40" s="191"/>
      <c r="E40" s="191"/>
      <c r="F40" s="191"/>
      <c r="G40" s="191"/>
      <c r="H40" t="s">
        <v>4</v>
      </c>
    </row>
    <row r="41" spans="1:8" ht="12.75">
      <c r="A41" s="68"/>
      <c r="B41" s="191"/>
      <c r="C41" s="191"/>
      <c r="D41" s="191"/>
      <c r="E41" s="191"/>
      <c r="F41" s="191"/>
      <c r="G41" s="191"/>
      <c r="H41" t="s">
        <v>4</v>
      </c>
    </row>
    <row r="42" spans="1:8" ht="12.75">
      <c r="A42" s="68"/>
      <c r="B42" s="191"/>
      <c r="C42" s="191"/>
      <c r="D42" s="191"/>
      <c r="E42" s="191"/>
      <c r="F42" s="191"/>
      <c r="G42" s="191"/>
      <c r="H42" t="s">
        <v>4</v>
      </c>
    </row>
    <row r="43" spans="1:8" ht="12.75">
      <c r="A43" s="68"/>
      <c r="B43" s="191"/>
      <c r="C43" s="191"/>
      <c r="D43" s="191"/>
      <c r="E43" s="191"/>
      <c r="F43" s="191"/>
      <c r="G43" s="191"/>
      <c r="H43" t="s">
        <v>4</v>
      </c>
    </row>
    <row r="44" spans="1:8" ht="12.75">
      <c r="A44" s="68"/>
      <c r="B44" s="191"/>
      <c r="C44" s="191"/>
      <c r="D44" s="191"/>
      <c r="E44" s="191"/>
      <c r="F44" s="191"/>
      <c r="G44" s="191"/>
      <c r="H44" t="s">
        <v>4</v>
      </c>
    </row>
    <row r="45" spans="1:8" ht="12.75">
      <c r="A45" s="68"/>
      <c r="B45" s="191"/>
      <c r="C45" s="191"/>
      <c r="D45" s="191"/>
      <c r="E45" s="191"/>
      <c r="F45" s="191"/>
      <c r="G45" s="191"/>
      <c r="H45" t="s">
        <v>4</v>
      </c>
    </row>
    <row r="46" spans="2:7" ht="12.75">
      <c r="B46" s="190"/>
      <c r="C46" s="190"/>
      <c r="D46" s="190"/>
      <c r="E46" s="190"/>
      <c r="F46" s="190"/>
      <c r="G46" s="190"/>
    </row>
    <row r="47" spans="2:7" ht="12.75">
      <c r="B47" s="190"/>
      <c r="C47" s="190"/>
      <c r="D47" s="190"/>
      <c r="E47" s="190"/>
      <c r="F47" s="190"/>
      <c r="G47" s="190"/>
    </row>
    <row r="48" spans="2:7" ht="12.75">
      <c r="B48" s="190"/>
      <c r="C48" s="190"/>
      <c r="D48" s="190"/>
      <c r="E48" s="190"/>
      <c r="F48" s="190"/>
      <c r="G48" s="190"/>
    </row>
    <row r="49" spans="2:7" ht="12.75">
      <c r="B49" s="190"/>
      <c r="C49" s="190"/>
      <c r="D49" s="190"/>
      <c r="E49" s="190"/>
      <c r="F49" s="190"/>
      <c r="G49" s="190"/>
    </row>
    <row r="50" spans="2:7" ht="12.75">
      <c r="B50" s="190"/>
      <c r="C50" s="190"/>
      <c r="D50" s="190"/>
      <c r="E50" s="190"/>
      <c r="F50" s="190"/>
      <c r="G50" s="190"/>
    </row>
    <row r="51" spans="2:7" ht="12.75">
      <c r="B51" s="190"/>
      <c r="C51" s="190"/>
      <c r="D51" s="190"/>
      <c r="E51" s="190"/>
      <c r="F51" s="190"/>
      <c r="G51" s="190"/>
    </row>
    <row r="52" spans="2:7" ht="12.75">
      <c r="B52" s="190"/>
      <c r="C52" s="190"/>
      <c r="D52" s="190"/>
      <c r="E52" s="190"/>
      <c r="F52" s="190"/>
      <c r="G52" s="190"/>
    </row>
    <row r="53" spans="2:7" ht="12.75">
      <c r="B53" s="190"/>
      <c r="C53" s="190"/>
      <c r="D53" s="190"/>
      <c r="E53" s="190"/>
      <c r="F53" s="190"/>
      <c r="G53" s="190"/>
    </row>
    <row r="54" spans="2:7" ht="12.75">
      <c r="B54" s="190"/>
      <c r="C54" s="190"/>
      <c r="D54" s="190"/>
      <c r="E54" s="190"/>
      <c r="F54" s="190"/>
      <c r="G54" s="190"/>
    </row>
    <row r="55" spans="2:7" ht="12.75">
      <c r="B55" s="190"/>
      <c r="C55" s="190"/>
      <c r="D55" s="190"/>
      <c r="E55" s="190"/>
      <c r="F55" s="190"/>
      <c r="G55" s="190"/>
    </row>
  </sheetData>
  <sheetProtection/>
  <mergeCells count="14">
    <mergeCell ref="C7:D7"/>
    <mergeCell ref="C8:D8"/>
    <mergeCell ref="E11:G11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9" t="s">
        <v>5</v>
      </c>
      <c r="B1" s="200"/>
      <c r="C1" s="69" t="str">
        <f>CONCATENATE(cislostavby," ",nazevstavby)</f>
        <v> VÍCEÚČELOVÉ HŘIŠTĚ BRNIŠTĚ</v>
      </c>
      <c r="D1" s="70"/>
      <c r="E1" s="71"/>
      <c r="F1" s="70"/>
      <c r="G1" s="72"/>
      <c r="H1" s="73"/>
      <c r="I1" s="74" t="s">
        <v>224</v>
      </c>
    </row>
    <row r="2" spans="1:9" ht="13.5" thickBot="1">
      <c r="A2" s="201" t="s">
        <v>1</v>
      </c>
      <c r="B2" s="202"/>
      <c r="C2" s="75" t="str">
        <f>CONCATENATE(cisloobjektu," ",nazevobjektu)</f>
        <v> VÍCEÚČELOVÉ HŘIŠTĚ BRNIŠTĚ</v>
      </c>
      <c r="D2" s="76"/>
      <c r="E2" s="77"/>
      <c r="F2" s="76"/>
      <c r="G2" s="203"/>
      <c r="H2" s="203"/>
      <c r="I2" s="204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1</v>
      </c>
      <c r="B7" s="85" t="str">
        <f>Položky!C7</f>
        <v>Zemní práce</v>
      </c>
      <c r="C7" s="86"/>
      <c r="D7" s="87"/>
      <c r="E7" s="171">
        <f>Položky!G21</f>
        <v>0</v>
      </c>
      <c r="F7" s="172">
        <f>Položky!BB21</f>
        <v>0</v>
      </c>
      <c r="G7" s="172">
        <f>Položky!BC21</f>
        <v>0</v>
      </c>
      <c r="H7" s="172">
        <f>Položky!BD21</f>
        <v>0</v>
      </c>
      <c r="I7" s="173">
        <f>Položky!BE21</f>
        <v>0</v>
      </c>
    </row>
    <row r="8" spans="1:9" s="30" customFormat="1" ht="12.75">
      <c r="A8" s="170" t="str">
        <f>Položky!B22</f>
        <v>2</v>
      </c>
      <c r="B8" s="85" t="str">
        <f>Položky!C22</f>
        <v>Základy,zvláštní zakládání</v>
      </c>
      <c r="C8" s="86"/>
      <c r="D8" s="87"/>
      <c r="E8" s="171">
        <f>Položky!BA28</f>
        <v>0</v>
      </c>
      <c r="F8" s="172">
        <f>Položky!BB28</f>
        <v>0</v>
      </c>
      <c r="G8" s="172">
        <f>Položky!BC28</f>
        <v>0</v>
      </c>
      <c r="H8" s="172">
        <f>Položky!BD28</f>
        <v>0</v>
      </c>
      <c r="I8" s="173">
        <f>Položky!BE28</f>
        <v>0</v>
      </c>
    </row>
    <row r="9" spans="1:9" s="30" customFormat="1" ht="12.75">
      <c r="A9" s="170" t="str">
        <f>Položky!B29</f>
        <v>3</v>
      </c>
      <c r="B9" s="85" t="str">
        <f>Položky!C29</f>
        <v>Svislé a kompletní konstrukce</v>
      </c>
      <c r="C9" s="86"/>
      <c r="D9" s="87"/>
      <c r="E9" s="171">
        <f>Položky!BA34</f>
        <v>0</v>
      </c>
      <c r="F9" s="172">
        <f>Položky!BB34</f>
        <v>0</v>
      </c>
      <c r="G9" s="172">
        <f>Položky!BC34</f>
        <v>0</v>
      </c>
      <c r="H9" s="172">
        <f>Položky!BD34</f>
        <v>0</v>
      </c>
      <c r="I9" s="173">
        <f>Položky!BE34</f>
        <v>0</v>
      </c>
    </row>
    <row r="10" spans="1:9" s="30" customFormat="1" ht="12.75">
      <c r="A10" s="170" t="str">
        <f>Položky!B35</f>
        <v>4</v>
      </c>
      <c r="B10" s="85" t="str">
        <f>Položky!C35</f>
        <v>Vodorovné konstrukce</v>
      </c>
      <c r="C10" s="86"/>
      <c r="D10" s="87"/>
      <c r="E10" s="171">
        <f>Položky!BA38</f>
        <v>0</v>
      </c>
      <c r="F10" s="172">
        <f>Položky!BB38</f>
        <v>0</v>
      </c>
      <c r="G10" s="172">
        <f>Položky!BC38</f>
        <v>0</v>
      </c>
      <c r="H10" s="172">
        <f>Položky!BD38</f>
        <v>0</v>
      </c>
      <c r="I10" s="173">
        <f>Položky!BE38</f>
        <v>0</v>
      </c>
    </row>
    <row r="11" spans="1:9" s="30" customFormat="1" ht="12.75">
      <c r="A11" s="170" t="str">
        <f>Položky!B39</f>
        <v>5</v>
      </c>
      <c r="B11" s="85" t="str">
        <f>Položky!C39</f>
        <v>Komunikace</v>
      </c>
      <c r="C11" s="86"/>
      <c r="D11" s="87"/>
      <c r="E11" s="171">
        <f>Položky!BA54</f>
        <v>0</v>
      </c>
      <c r="F11" s="172">
        <f>Položky!BB54</f>
        <v>0</v>
      </c>
      <c r="G11" s="172">
        <f>Položky!BC54</f>
        <v>0</v>
      </c>
      <c r="H11" s="172">
        <f>Položky!BD54</f>
        <v>0</v>
      </c>
      <c r="I11" s="173">
        <f>Položky!BE54</f>
        <v>0</v>
      </c>
    </row>
    <row r="12" spans="1:9" s="30" customFormat="1" ht="12.75">
      <c r="A12" s="170" t="str">
        <f>Položky!B55</f>
        <v>8</v>
      </c>
      <c r="B12" s="85" t="str">
        <f>Položky!C55</f>
        <v>Trubní vedení</v>
      </c>
      <c r="C12" s="86"/>
      <c r="D12" s="87"/>
      <c r="E12" s="171">
        <f>Položky!BA60</f>
        <v>0</v>
      </c>
      <c r="F12" s="172">
        <f>Položky!BB60</f>
        <v>0</v>
      </c>
      <c r="G12" s="172">
        <f>Položky!BC60</f>
        <v>0</v>
      </c>
      <c r="H12" s="172">
        <f>Položky!BD60</f>
        <v>0</v>
      </c>
      <c r="I12" s="173">
        <f>Položky!BE60</f>
        <v>0</v>
      </c>
    </row>
    <row r="13" spans="1:9" s="30" customFormat="1" ht="12.75">
      <c r="A13" s="170" t="str">
        <f>Položky!B61</f>
        <v>99</v>
      </c>
      <c r="B13" s="85" t="str">
        <f>Položky!C61</f>
        <v>Staveništní přesun hmot</v>
      </c>
      <c r="C13" s="86"/>
      <c r="D13" s="87"/>
      <c r="E13" s="171">
        <f>Položky!BA63</f>
        <v>0</v>
      </c>
      <c r="F13" s="172">
        <f>Položky!BB63</f>
        <v>0</v>
      </c>
      <c r="G13" s="172">
        <f>Položky!BC63</f>
        <v>0</v>
      </c>
      <c r="H13" s="172">
        <f>Položky!BD63</f>
        <v>0</v>
      </c>
      <c r="I13" s="173">
        <f>Položky!BE63</f>
        <v>0</v>
      </c>
    </row>
    <row r="14" spans="1:9" s="30" customFormat="1" ht="13.5" thickBot="1">
      <c r="A14" s="170" t="str">
        <f>Položky!B64</f>
        <v>767</v>
      </c>
      <c r="B14" s="85" t="str">
        <f>Položky!C64</f>
        <v>Konstrukce zámečnické</v>
      </c>
      <c r="C14" s="86"/>
      <c r="D14" s="87"/>
      <c r="E14" s="171">
        <f>Položky!BA88</f>
        <v>0</v>
      </c>
      <c r="F14" s="172">
        <f>Položky!BB88</f>
        <v>0</v>
      </c>
      <c r="G14" s="172">
        <f>Položky!BC88</f>
        <v>0</v>
      </c>
      <c r="H14" s="172">
        <f>Položky!BD88</f>
        <v>0</v>
      </c>
      <c r="I14" s="173">
        <f>Položky!BE88</f>
        <v>0</v>
      </c>
    </row>
    <row r="15" spans="1:9" s="93" customFormat="1" ht="13.5" thickBot="1">
      <c r="A15" s="88"/>
      <c r="B15" s="80" t="s">
        <v>50</v>
      </c>
      <c r="C15" s="80"/>
      <c r="D15" s="89"/>
      <c r="E15" s="90">
        <f>SUM(E7:E14)</f>
        <v>0</v>
      </c>
      <c r="F15" s="91">
        <f>SUM(F7:F14)</f>
        <v>0</v>
      </c>
      <c r="G15" s="91">
        <f>SUM(G7:G14)</f>
        <v>0</v>
      </c>
      <c r="H15" s="91">
        <f>SUM(H7:H14)</f>
        <v>0</v>
      </c>
      <c r="I15" s="92">
        <f>SUM(I7:I14)</f>
        <v>0</v>
      </c>
    </row>
    <row r="16" spans="1:9" ht="12.75">
      <c r="A16" s="86"/>
      <c r="B16" s="86"/>
      <c r="C16" s="86"/>
      <c r="D16" s="86"/>
      <c r="E16" s="86"/>
      <c r="F16" s="86"/>
      <c r="G16" s="86"/>
      <c r="H16" s="86"/>
      <c r="I16" s="86"/>
    </row>
    <row r="17" spans="1:57" ht="19.5" customHeight="1">
      <c r="A17" s="94" t="s">
        <v>51</v>
      </c>
      <c r="B17" s="94"/>
      <c r="C17" s="94"/>
      <c r="D17" s="94"/>
      <c r="E17" s="94"/>
      <c r="F17" s="94"/>
      <c r="G17" s="95"/>
      <c r="H17" s="94"/>
      <c r="I17" s="94"/>
      <c r="BA17" s="31"/>
      <c r="BB17" s="31"/>
      <c r="BC17" s="31"/>
      <c r="BD17" s="31"/>
      <c r="BE17" s="31"/>
    </row>
    <row r="18" spans="1:9" ht="13.5" thickBot="1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7" t="s">
        <v>52</v>
      </c>
      <c r="B19" s="98"/>
      <c r="C19" s="98"/>
      <c r="D19" s="99"/>
      <c r="E19" s="100" t="s">
        <v>53</v>
      </c>
      <c r="F19" s="101" t="s">
        <v>54</v>
      </c>
      <c r="G19" s="102" t="s">
        <v>55</v>
      </c>
      <c r="H19" s="103"/>
      <c r="I19" s="104" t="s">
        <v>53</v>
      </c>
    </row>
    <row r="20" spans="1:53" ht="12.75">
      <c r="A20" s="105"/>
      <c r="B20" s="106"/>
      <c r="C20" s="106"/>
      <c r="D20" s="107"/>
      <c r="E20" s="108"/>
      <c r="F20" s="109"/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8</v>
      </c>
    </row>
    <row r="21" spans="1:9" ht="13.5" thickBot="1">
      <c r="A21" s="113"/>
      <c r="B21" s="114" t="s">
        <v>56</v>
      </c>
      <c r="C21" s="115"/>
      <c r="D21" s="116"/>
      <c r="E21" s="117"/>
      <c r="F21" s="118"/>
      <c r="G21" s="118"/>
      <c r="H21" s="197">
        <f>SUM(H20:H20)</f>
        <v>0</v>
      </c>
      <c r="I21" s="198"/>
    </row>
    <row r="23" spans="2:9" ht="12.75">
      <c r="B23" s="93"/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5"/>
  <sheetViews>
    <sheetView showGridLines="0" showZeros="0" zoomScale="80" zoomScaleNormal="80" zoomScalePageLayoutView="0" workbookViewId="0" topLeftCell="A49">
      <selection activeCell="E20" sqref="E20"/>
    </sheetView>
  </sheetViews>
  <sheetFormatPr defaultColWidth="9.00390625" defaultRowHeight="12.75"/>
  <cols>
    <col min="1" max="1" width="4.375" style="122" customWidth="1"/>
    <col min="2" max="2" width="22.003906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9.125" style="122" customWidth="1"/>
    <col min="11" max="11" width="11.75390625" style="122" bestFit="1" customWidth="1"/>
    <col min="12" max="16384" width="9.125" style="122" customWidth="1"/>
  </cols>
  <sheetData>
    <row r="1" spans="1:9" ht="15.75">
      <c r="A1" s="205" t="s">
        <v>57</v>
      </c>
      <c r="B1" s="205"/>
      <c r="C1" s="205"/>
      <c r="D1" s="205"/>
      <c r="E1" s="205"/>
      <c r="F1" s="205"/>
      <c r="G1" s="205"/>
      <c r="H1" s="205"/>
      <c r="I1" s="205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9" t="s">
        <v>5</v>
      </c>
      <c r="B3" s="200"/>
      <c r="C3" s="69" t="str">
        <f>CONCATENATE(cislostavby," ",nazevstavby)</f>
        <v> VÍCEÚČELOVÉ HŘIŠTĚ BRNIŠTĚ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6" t="s">
        <v>1</v>
      </c>
      <c r="B4" s="202"/>
      <c r="C4" s="75" t="str">
        <f>CONCATENATE(cisloobjektu," ",nazevobjektu)</f>
        <v> VÍCEÚČELOVÉ HŘIŠTĚ BRNIŠTĚ</v>
      </c>
      <c r="D4" s="76"/>
      <c r="E4" s="77"/>
      <c r="F4" s="76"/>
      <c r="G4" s="207"/>
      <c r="H4" s="207"/>
      <c r="I4" s="208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72</v>
      </c>
      <c r="C8" s="149" t="s">
        <v>73</v>
      </c>
      <c r="D8" s="150" t="s">
        <v>74</v>
      </c>
      <c r="E8" s="151">
        <v>220</v>
      </c>
      <c r="F8" s="151"/>
      <c r="G8" s="152">
        <f aca="true" t="shared" si="0" ref="G8:G20">E8*F8</f>
        <v>0</v>
      </c>
      <c r="H8" s="153">
        <v>0</v>
      </c>
      <c r="I8" s="153">
        <f aca="true" t="shared" si="1" ref="I8:I18"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 aca="true" t="shared" si="2" ref="BA8:BA18">IF(AZ8=1,G8,0)</f>
        <v>0</v>
      </c>
      <c r="BB8" s="122">
        <f aca="true" t="shared" si="3" ref="BB8:BB18">IF(AZ8=2,G8,0)</f>
        <v>0</v>
      </c>
      <c r="BC8" s="122">
        <f aca="true" t="shared" si="4" ref="BC8:BC18">IF(AZ8=3,G8,0)</f>
        <v>0</v>
      </c>
      <c r="BD8" s="122">
        <f aca="true" t="shared" si="5" ref="BD8:BD18">IF(AZ8=4,G8,0)</f>
        <v>0</v>
      </c>
      <c r="BE8" s="122">
        <f aca="true" t="shared" si="6" ref="BE8:BE18">IF(AZ8=5,G8,0)</f>
        <v>0</v>
      </c>
    </row>
    <row r="9" spans="1:57" ht="12.75">
      <c r="A9" s="147">
        <v>2</v>
      </c>
      <c r="B9" s="148" t="s">
        <v>75</v>
      </c>
      <c r="C9" s="149" t="s">
        <v>76</v>
      </c>
      <c r="D9" s="150" t="s">
        <v>74</v>
      </c>
      <c r="E9" s="151">
        <v>220</v>
      </c>
      <c r="F9" s="151"/>
      <c r="G9" s="152">
        <f t="shared" si="0"/>
        <v>0</v>
      </c>
      <c r="H9" s="153">
        <v>0</v>
      </c>
      <c r="I9" s="153">
        <f t="shared" si="1"/>
        <v>0</v>
      </c>
      <c r="O9" s="146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 t="shared" si="2"/>
        <v>0</v>
      </c>
      <c r="BB9" s="122">
        <f t="shared" si="3"/>
        <v>0</v>
      </c>
      <c r="BC9" s="122">
        <f t="shared" si="4"/>
        <v>0</v>
      </c>
      <c r="BD9" s="122">
        <f t="shared" si="5"/>
        <v>0</v>
      </c>
      <c r="BE9" s="122">
        <f t="shared" si="6"/>
        <v>0</v>
      </c>
    </row>
    <row r="10" spans="1:57" ht="12.75">
      <c r="A10" s="147">
        <v>3</v>
      </c>
      <c r="B10" s="148" t="s">
        <v>77</v>
      </c>
      <c r="C10" s="149" t="s">
        <v>78</v>
      </c>
      <c r="D10" s="150" t="s">
        <v>74</v>
      </c>
      <c r="E10" s="151">
        <v>220</v>
      </c>
      <c r="F10" s="151"/>
      <c r="G10" s="152">
        <f t="shared" si="0"/>
        <v>0</v>
      </c>
      <c r="H10" s="153">
        <v>0</v>
      </c>
      <c r="I10" s="153">
        <f t="shared" si="1"/>
        <v>0</v>
      </c>
      <c r="O10" s="146">
        <v>2</v>
      </c>
      <c r="AA10" s="122">
        <v>12</v>
      </c>
      <c r="AB10" s="122">
        <v>0</v>
      </c>
      <c r="AC10" s="122">
        <v>4</v>
      </c>
      <c r="AZ10" s="122">
        <v>1</v>
      </c>
      <c r="BA10" s="122">
        <f t="shared" si="2"/>
        <v>0</v>
      </c>
      <c r="BB10" s="122">
        <f t="shared" si="3"/>
        <v>0</v>
      </c>
      <c r="BC10" s="122">
        <f t="shared" si="4"/>
        <v>0</v>
      </c>
      <c r="BD10" s="122">
        <f t="shared" si="5"/>
        <v>0</v>
      </c>
      <c r="BE10" s="122">
        <f t="shared" si="6"/>
        <v>0</v>
      </c>
    </row>
    <row r="11" spans="1:57" ht="12.75">
      <c r="A11" s="147">
        <v>4</v>
      </c>
      <c r="B11" s="148" t="s">
        <v>79</v>
      </c>
      <c r="C11" s="149" t="s">
        <v>80</v>
      </c>
      <c r="D11" s="150" t="s">
        <v>74</v>
      </c>
      <c r="E11" s="151">
        <v>45</v>
      </c>
      <c r="F11" s="151"/>
      <c r="G11" s="152">
        <f t="shared" si="0"/>
        <v>0</v>
      </c>
      <c r="H11" s="153">
        <v>0</v>
      </c>
      <c r="I11" s="153">
        <f t="shared" si="1"/>
        <v>0</v>
      </c>
      <c r="O11" s="146">
        <v>2</v>
      </c>
      <c r="AA11" s="122">
        <v>12</v>
      </c>
      <c r="AB11" s="122">
        <v>0</v>
      </c>
      <c r="AC11" s="122">
        <v>5</v>
      </c>
      <c r="AZ11" s="122">
        <v>1</v>
      </c>
      <c r="BA11" s="122">
        <f t="shared" si="2"/>
        <v>0</v>
      </c>
      <c r="BB11" s="122">
        <f t="shared" si="3"/>
        <v>0</v>
      </c>
      <c r="BC11" s="122">
        <f t="shared" si="4"/>
        <v>0</v>
      </c>
      <c r="BD11" s="122">
        <f t="shared" si="5"/>
        <v>0</v>
      </c>
      <c r="BE11" s="122">
        <f t="shared" si="6"/>
        <v>0</v>
      </c>
    </row>
    <row r="12" spans="1:57" ht="12.75">
      <c r="A12" s="147">
        <v>5</v>
      </c>
      <c r="B12" s="148" t="s">
        <v>81</v>
      </c>
      <c r="C12" s="149" t="s">
        <v>82</v>
      </c>
      <c r="D12" s="150" t="s">
        <v>74</v>
      </c>
      <c r="E12" s="151">
        <v>132</v>
      </c>
      <c r="F12" s="151"/>
      <c r="G12" s="152">
        <f t="shared" si="0"/>
        <v>0</v>
      </c>
      <c r="H12" s="153">
        <v>0</v>
      </c>
      <c r="I12" s="153">
        <f t="shared" si="1"/>
        <v>0</v>
      </c>
      <c r="O12" s="146">
        <v>2</v>
      </c>
      <c r="AA12" s="122">
        <v>12</v>
      </c>
      <c r="AB12" s="122">
        <v>0</v>
      </c>
      <c r="AC12" s="122">
        <v>6</v>
      </c>
      <c r="AZ12" s="122">
        <v>1</v>
      </c>
      <c r="BA12" s="122">
        <f t="shared" si="2"/>
        <v>0</v>
      </c>
      <c r="BB12" s="122">
        <f t="shared" si="3"/>
        <v>0</v>
      </c>
      <c r="BC12" s="122">
        <f t="shared" si="4"/>
        <v>0</v>
      </c>
      <c r="BD12" s="122">
        <f t="shared" si="5"/>
        <v>0</v>
      </c>
      <c r="BE12" s="122">
        <f t="shared" si="6"/>
        <v>0</v>
      </c>
    </row>
    <row r="13" spans="1:57" ht="12.75">
      <c r="A13" s="147">
        <v>6</v>
      </c>
      <c r="B13" s="148" t="s">
        <v>83</v>
      </c>
      <c r="C13" s="149" t="s">
        <v>84</v>
      </c>
      <c r="D13" s="150" t="s">
        <v>74</v>
      </c>
      <c r="E13" s="151">
        <v>132</v>
      </c>
      <c r="F13" s="151"/>
      <c r="G13" s="152">
        <f t="shared" si="0"/>
        <v>0</v>
      </c>
      <c r="H13" s="153">
        <v>0</v>
      </c>
      <c r="I13" s="153">
        <f t="shared" si="1"/>
        <v>0</v>
      </c>
      <c r="O13" s="146">
        <v>2</v>
      </c>
      <c r="AA13" s="122">
        <v>12</v>
      </c>
      <c r="AB13" s="122">
        <v>0</v>
      </c>
      <c r="AC13" s="122">
        <v>7</v>
      </c>
      <c r="AZ13" s="122">
        <v>1</v>
      </c>
      <c r="BA13" s="122">
        <f t="shared" si="2"/>
        <v>0</v>
      </c>
      <c r="BB13" s="122">
        <f t="shared" si="3"/>
        <v>0</v>
      </c>
      <c r="BC13" s="122">
        <f t="shared" si="4"/>
        <v>0</v>
      </c>
      <c r="BD13" s="122">
        <f t="shared" si="5"/>
        <v>0</v>
      </c>
      <c r="BE13" s="122">
        <f t="shared" si="6"/>
        <v>0</v>
      </c>
    </row>
    <row r="14" spans="1:57" ht="12.75">
      <c r="A14" s="147">
        <v>7</v>
      </c>
      <c r="B14" s="148" t="s">
        <v>86</v>
      </c>
      <c r="C14" s="149" t="s">
        <v>87</v>
      </c>
      <c r="D14" s="150" t="s">
        <v>70</v>
      </c>
      <c r="E14" s="151">
        <v>27</v>
      </c>
      <c r="F14" s="151"/>
      <c r="G14" s="152">
        <f t="shared" si="0"/>
        <v>0</v>
      </c>
      <c r="H14" s="153">
        <v>0</v>
      </c>
      <c r="I14" s="153">
        <f t="shared" si="1"/>
        <v>0</v>
      </c>
      <c r="O14" s="146">
        <v>2</v>
      </c>
      <c r="AA14" s="122">
        <v>12</v>
      </c>
      <c r="AB14" s="122">
        <v>0</v>
      </c>
      <c r="AC14" s="122">
        <v>9</v>
      </c>
      <c r="AZ14" s="122">
        <v>1</v>
      </c>
      <c r="BA14" s="122">
        <f t="shared" si="2"/>
        <v>0</v>
      </c>
      <c r="BB14" s="122">
        <f t="shared" si="3"/>
        <v>0</v>
      </c>
      <c r="BC14" s="122">
        <f t="shared" si="4"/>
        <v>0</v>
      </c>
      <c r="BD14" s="122">
        <f t="shared" si="5"/>
        <v>0</v>
      </c>
      <c r="BE14" s="122">
        <f t="shared" si="6"/>
        <v>0</v>
      </c>
    </row>
    <row r="15" spans="1:57" ht="25.5">
      <c r="A15" s="147">
        <v>8</v>
      </c>
      <c r="B15" s="148" t="s">
        <v>88</v>
      </c>
      <c r="C15" s="149" t="s">
        <v>199</v>
      </c>
      <c r="D15" s="150" t="s">
        <v>70</v>
      </c>
      <c r="E15" s="151">
        <v>17</v>
      </c>
      <c r="F15" s="151"/>
      <c r="G15" s="152">
        <f t="shared" si="0"/>
        <v>0</v>
      </c>
      <c r="H15" s="153">
        <v>0</v>
      </c>
      <c r="I15" s="153">
        <f t="shared" si="1"/>
        <v>0</v>
      </c>
      <c r="O15" s="146">
        <v>2</v>
      </c>
      <c r="AA15" s="122">
        <v>12</v>
      </c>
      <c r="AB15" s="122">
        <v>0</v>
      </c>
      <c r="AC15" s="122">
        <v>10</v>
      </c>
      <c r="AZ15" s="122">
        <v>1</v>
      </c>
      <c r="BA15" s="122">
        <f t="shared" si="2"/>
        <v>0</v>
      </c>
      <c r="BB15" s="122">
        <f t="shared" si="3"/>
        <v>0</v>
      </c>
      <c r="BC15" s="122">
        <f t="shared" si="4"/>
        <v>0</v>
      </c>
      <c r="BD15" s="122">
        <f t="shared" si="5"/>
        <v>0</v>
      </c>
      <c r="BE15" s="122">
        <f t="shared" si="6"/>
        <v>0</v>
      </c>
    </row>
    <row r="16" spans="1:57" ht="12.75">
      <c r="A16" s="147">
        <v>9</v>
      </c>
      <c r="B16" s="148" t="s">
        <v>89</v>
      </c>
      <c r="C16" s="149" t="s">
        <v>90</v>
      </c>
      <c r="D16" s="150" t="s">
        <v>91</v>
      </c>
      <c r="E16" s="151">
        <v>40</v>
      </c>
      <c r="F16" s="151"/>
      <c r="G16" s="152">
        <f t="shared" si="0"/>
        <v>0</v>
      </c>
      <c r="H16" s="153">
        <v>0.006</v>
      </c>
      <c r="I16" s="153">
        <f t="shared" si="1"/>
        <v>0.24</v>
      </c>
      <c r="O16" s="146">
        <v>2</v>
      </c>
      <c r="AA16" s="122">
        <v>12</v>
      </c>
      <c r="AB16" s="122">
        <v>0</v>
      </c>
      <c r="AC16" s="122">
        <v>11</v>
      </c>
      <c r="AZ16" s="122">
        <v>1</v>
      </c>
      <c r="BA16" s="122">
        <f t="shared" si="2"/>
        <v>0</v>
      </c>
      <c r="BB16" s="122">
        <f t="shared" si="3"/>
        <v>0</v>
      </c>
      <c r="BC16" s="122">
        <f t="shared" si="4"/>
        <v>0</v>
      </c>
      <c r="BD16" s="122">
        <f t="shared" si="5"/>
        <v>0</v>
      </c>
      <c r="BE16" s="122">
        <f t="shared" si="6"/>
        <v>0</v>
      </c>
    </row>
    <row r="17" spans="1:57" ht="12.75">
      <c r="A17" s="147">
        <v>10</v>
      </c>
      <c r="B17" s="148" t="s">
        <v>92</v>
      </c>
      <c r="C17" s="149" t="s">
        <v>93</v>
      </c>
      <c r="D17" s="150" t="s">
        <v>94</v>
      </c>
      <c r="E17" s="151">
        <v>1</v>
      </c>
      <c r="F17" s="151"/>
      <c r="G17" s="152">
        <f t="shared" si="0"/>
        <v>0</v>
      </c>
      <c r="H17" s="153">
        <v>0</v>
      </c>
      <c r="I17" s="153">
        <f t="shared" si="1"/>
        <v>0</v>
      </c>
      <c r="O17" s="146">
        <v>2</v>
      </c>
      <c r="AA17" s="122">
        <v>12</v>
      </c>
      <c r="AB17" s="122">
        <v>0</v>
      </c>
      <c r="AC17" s="122">
        <v>12</v>
      </c>
      <c r="AZ17" s="122">
        <v>1</v>
      </c>
      <c r="BA17" s="122">
        <f t="shared" si="2"/>
        <v>0</v>
      </c>
      <c r="BB17" s="122">
        <f t="shared" si="3"/>
        <v>0</v>
      </c>
      <c r="BC17" s="122">
        <f t="shared" si="4"/>
        <v>0</v>
      </c>
      <c r="BD17" s="122">
        <f t="shared" si="5"/>
        <v>0</v>
      </c>
      <c r="BE17" s="122">
        <f t="shared" si="6"/>
        <v>0</v>
      </c>
    </row>
    <row r="18" spans="1:57" ht="12.75">
      <c r="A18" s="147">
        <v>11</v>
      </c>
      <c r="B18" s="148" t="s">
        <v>95</v>
      </c>
      <c r="C18" s="149" t="s">
        <v>212</v>
      </c>
      <c r="D18" s="150" t="s">
        <v>91</v>
      </c>
      <c r="E18" s="151">
        <v>300</v>
      </c>
      <c r="F18" s="151"/>
      <c r="G18" s="152">
        <f t="shared" si="0"/>
        <v>0</v>
      </c>
      <c r="H18" s="153">
        <v>0</v>
      </c>
      <c r="I18" s="153">
        <f t="shared" si="1"/>
        <v>0</v>
      </c>
      <c r="O18" s="146">
        <v>2</v>
      </c>
      <c r="AA18" s="122">
        <v>12</v>
      </c>
      <c r="AB18" s="122">
        <v>0</v>
      </c>
      <c r="AC18" s="122">
        <v>13</v>
      </c>
      <c r="AZ18" s="122">
        <v>1</v>
      </c>
      <c r="BA18" s="122">
        <f t="shared" si="2"/>
        <v>0</v>
      </c>
      <c r="BB18" s="122">
        <f t="shared" si="3"/>
        <v>0</v>
      </c>
      <c r="BC18" s="122">
        <f t="shared" si="4"/>
        <v>0</v>
      </c>
      <c r="BD18" s="122">
        <f t="shared" si="5"/>
        <v>0</v>
      </c>
      <c r="BE18" s="122">
        <f t="shared" si="6"/>
        <v>0</v>
      </c>
    </row>
    <row r="19" spans="1:15" ht="12.75">
      <c r="A19" s="147">
        <v>12</v>
      </c>
      <c r="B19" s="148" t="s">
        <v>213</v>
      </c>
      <c r="C19" s="149" t="s">
        <v>214</v>
      </c>
      <c r="D19" s="150" t="s">
        <v>91</v>
      </c>
      <c r="E19" s="151">
        <v>300</v>
      </c>
      <c r="F19" s="151"/>
      <c r="G19" s="152">
        <f t="shared" si="0"/>
        <v>0</v>
      </c>
      <c r="H19" s="153"/>
      <c r="I19" s="153"/>
      <c r="O19" s="146"/>
    </row>
    <row r="20" spans="1:15" ht="12.75">
      <c r="A20" s="147">
        <v>13</v>
      </c>
      <c r="B20" s="148" t="s">
        <v>215</v>
      </c>
      <c r="C20" s="149" t="s">
        <v>216</v>
      </c>
      <c r="D20" s="150" t="s">
        <v>74</v>
      </c>
      <c r="E20" s="151">
        <v>45</v>
      </c>
      <c r="F20" s="151"/>
      <c r="G20" s="152">
        <f t="shared" si="0"/>
        <v>0</v>
      </c>
      <c r="H20" s="153"/>
      <c r="I20" s="153"/>
      <c r="O20" s="146"/>
    </row>
    <row r="21" spans="1:57" ht="12.75">
      <c r="A21" s="154"/>
      <c r="B21" s="155" t="s">
        <v>71</v>
      </c>
      <c r="C21" s="156" t="str">
        <f>CONCATENATE(B7," ",C7)</f>
        <v>1 Zemní práce</v>
      </c>
      <c r="D21" s="154"/>
      <c r="E21" s="157"/>
      <c r="F21" s="157"/>
      <c r="G21" s="158">
        <f>SUM(G7:G20)</f>
        <v>0</v>
      </c>
      <c r="H21" s="159"/>
      <c r="I21" s="160">
        <f>SUM(I7:I20)</f>
        <v>0.24</v>
      </c>
      <c r="O21" s="146">
        <v>4</v>
      </c>
      <c r="BA21" s="161">
        <f>SUM(BA7:BA18)</f>
        <v>0</v>
      </c>
      <c r="BB21" s="161">
        <f>SUM(BB7:BB18)</f>
        <v>0</v>
      </c>
      <c r="BC21" s="161">
        <f>SUM(BC7:BC18)</f>
        <v>0</v>
      </c>
      <c r="BD21" s="161">
        <f>SUM(BD7:BD18)</f>
        <v>0</v>
      </c>
      <c r="BE21" s="161">
        <f>SUM(BE7:BE18)</f>
        <v>0</v>
      </c>
    </row>
    <row r="22" spans="1:15" ht="12.75">
      <c r="A22" s="139" t="s">
        <v>67</v>
      </c>
      <c r="B22" s="140" t="s">
        <v>96</v>
      </c>
      <c r="C22" s="141" t="s">
        <v>97</v>
      </c>
      <c r="D22" s="142"/>
      <c r="E22" s="143"/>
      <c r="F22" s="143"/>
      <c r="G22" s="144"/>
      <c r="H22" s="145"/>
      <c r="I22" s="145"/>
      <c r="O22" s="146">
        <v>1</v>
      </c>
    </row>
    <row r="23" spans="1:57" ht="12.75">
      <c r="A23" s="147">
        <v>14</v>
      </c>
      <c r="B23" s="148" t="s">
        <v>98</v>
      </c>
      <c r="C23" s="149" t="s">
        <v>99</v>
      </c>
      <c r="D23" s="150" t="s">
        <v>100</v>
      </c>
      <c r="E23" s="151">
        <v>210</v>
      </c>
      <c r="F23" s="151"/>
      <c r="G23" s="152">
        <f>E23*F23</f>
        <v>0</v>
      </c>
      <c r="H23" s="153">
        <v>0.23597</v>
      </c>
      <c r="I23" s="153">
        <f>E23*H23</f>
        <v>49.553700000000006</v>
      </c>
      <c r="O23" s="146">
        <v>2</v>
      </c>
      <c r="AA23" s="122">
        <v>12</v>
      </c>
      <c r="AB23" s="122">
        <v>0</v>
      </c>
      <c r="AC23" s="122">
        <v>14</v>
      </c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57" ht="12.75">
      <c r="A24" s="147">
        <v>15</v>
      </c>
      <c r="B24" s="148" t="s">
        <v>101</v>
      </c>
      <c r="C24" s="149" t="s">
        <v>200</v>
      </c>
      <c r="D24" s="150" t="s">
        <v>94</v>
      </c>
      <c r="E24" s="151">
        <v>1</v>
      </c>
      <c r="F24" s="151"/>
      <c r="G24" s="152">
        <f>E24*F24</f>
        <v>0</v>
      </c>
      <c r="H24" s="153">
        <v>0.029</v>
      </c>
      <c r="I24" s="153">
        <f>E24*H24</f>
        <v>0.029</v>
      </c>
      <c r="O24" s="146">
        <v>2</v>
      </c>
      <c r="AA24" s="122">
        <v>12</v>
      </c>
      <c r="AB24" s="122">
        <v>0</v>
      </c>
      <c r="AC24" s="122">
        <v>15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</row>
    <row r="25" spans="1:57" ht="12.75">
      <c r="A25" s="147">
        <v>16</v>
      </c>
      <c r="B25" s="148" t="s">
        <v>102</v>
      </c>
      <c r="C25" s="149" t="s">
        <v>103</v>
      </c>
      <c r="D25" s="150" t="s">
        <v>91</v>
      </c>
      <c r="E25" s="151">
        <v>26</v>
      </c>
      <c r="F25" s="151"/>
      <c r="G25" s="152">
        <f>E25*F25</f>
        <v>0</v>
      </c>
      <c r="H25" s="153">
        <v>0.123</v>
      </c>
      <c r="I25" s="153">
        <f>E25*H25</f>
        <v>3.198</v>
      </c>
      <c r="O25" s="146">
        <v>2</v>
      </c>
      <c r="AA25" s="122">
        <v>12</v>
      </c>
      <c r="AB25" s="122">
        <v>0</v>
      </c>
      <c r="AC25" s="122">
        <v>16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57" ht="25.5">
      <c r="A26" s="147">
        <v>17</v>
      </c>
      <c r="B26" s="148" t="s">
        <v>104</v>
      </c>
      <c r="C26" s="149" t="s">
        <v>105</v>
      </c>
      <c r="D26" s="150" t="s">
        <v>74</v>
      </c>
      <c r="E26" s="151">
        <v>4</v>
      </c>
      <c r="F26" s="151"/>
      <c r="G26" s="152">
        <f>E26*F26</f>
        <v>0</v>
      </c>
      <c r="H26" s="153">
        <v>2.418</v>
      </c>
      <c r="I26" s="153">
        <f>E26*H26</f>
        <v>9.672</v>
      </c>
      <c r="O26" s="146">
        <v>2</v>
      </c>
      <c r="AA26" s="122">
        <v>12</v>
      </c>
      <c r="AB26" s="122">
        <v>0</v>
      </c>
      <c r="AC26" s="122">
        <v>17</v>
      </c>
      <c r="AZ26" s="122">
        <v>1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</row>
    <row r="27" spans="1:57" ht="25.5">
      <c r="A27" s="147">
        <v>18</v>
      </c>
      <c r="B27" s="148" t="s">
        <v>106</v>
      </c>
      <c r="C27" s="149" t="s">
        <v>107</v>
      </c>
      <c r="D27" s="150" t="s">
        <v>74</v>
      </c>
      <c r="E27" s="151">
        <v>2</v>
      </c>
      <c r="F27" s="151"/>
      <c r="G27" s="152">
        <f>E27*F27</f>
        <v>0</v>
      </c>
      <c r="H27" s="153">
        <v>2.5323</v>
      </c>
      <c r="I27" s="153">
        <f>E27*H27</f>
        <v>5.0646</v>
      </c>
      <c r="O27" s="146">
        <v>2</v>
      </c>
      <c r="AA27" s="122">
        <v>12</v>
      </c>
      <c r="AB27" s="122">
        <v>0</v>
      </c>
      <c r="AC27" s="122">
        <v>18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57" ht="12.75">
      <c r="A28" s="154"/>
      <c r="B28" s="155" t="s">
        <v>71</v>
      </c>
      <c r="C28" s="156" t="str">
        <f>CONCATENATE(B22," ",C22)</f>
        <v>2 Základy,zvláštní zakládání</v>
      </c>
      <c r="D28" s="154"/>
      <c r="E28" s="157"/>
      <c r="F28" s="157"/>
      <c r="G28" s="158">
        <f>SUM(G22:G27)</f>
        <v>0</v>
      </c>
      <c r="H28" s="159"/>
      <c r="I28" s="160">
        <f>SUM(I22:I27)</f>
        <v>67.5173</v>
      </c>
      <c r="O28" s="146">
        <v>4</v>
      </c>
      <c r="BA28" s="161">
        <f>SUM(BA22:BA27)</f>
        <v>0</v>
      </c>
      <c r="BB28" s="161">
        <f>SUM(BB22:BB27)</f>
        <v>0</v>
      </c>
      <c r="BC28" s="161">
        <f>SUM(BC22:BC27)</f>
        <v>0</v>
      </c>
      <c r="BD28" s="161">
        <f>SUM(BD22:BD27)</f>
        <v>0</v>
      </c>
      <c r="BE28" s="161">
        <f>SUM(BE22:BE27)</f>
        <v>0</v>
      </c>
    </row>
    <row r="29" spans="1:15" ht="12.75">
      <c r="A29" s="139" t="s">
        <v>67</v>
      </c>
      <c r="B29" s="140" t="s">
        <v>108</v>
      </c>
      <c r="C29" s="141" t="s">
        <v>109</v>
      </c>
      <c r="D29" s="142"/>
      <c r="E29" s="143"/>
      <c r="F29" s="143"/>
      <c r="G29" s="144"/>
      <c r="H29" s="145"/>
      <c r="I29" s="145"/>
      <c r="O29" s="146">
        <v>1</v>
      </c>
    </row>
    <row r="30" spans="1:57" ht="12.75">
      <c r="A30" s="147">
        <v>19</v>
      </c>
      <c r="B30" s="148" t="s">
        <v>110</v>
      </c>
      <c r="C30" s="149" t="s">
        <v>111</v>
      </c>
      <c r="D30" s="150" t="s">
        <v>74</v>
      </c>
      <c r="E30" s="151">
        <v>17.4</v>
      </c>
      <c r="F30" s="151"/>
      <c r="G30" s="152">
        <f>E30*F30</f>
        <v>0</v>
      </c>
      <c r="H30" s="153">
        <v>2.44889</v>
      </c>
      <c r="I30" s="153">
        <f>E30*H30</f>
        <v>42.610685999999994</v>
      </c>
      <c r="O30" s="146">
        <v>2</v>
      </c>
      <c r="AA30" s="122">
        <v>12</v>
      </c>
      <c r="AB30" s="122">
        <v>0</v>
      </c>
      <c r="AC30" s="122">
        <v>19</v>
      </c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</row>
    <row r="31" spans="1:57" ht="25.5">
      <c r="A31" s="147">
        <v>20</v>
      </c>
      <c r="B31" s="148" t="s">
        <v>112</v>
      </c>
      <c r="C31" s="149" t="s">
        <v>113</v>
      </c>
      <c r="D31" s="150" t="s">
        <v>114</v>
      </c>
      <c r="E31" s="151">
        <v>1.2</v>
      </c>
      <c r="F31" s="151"/>
      <c r="G31" s="152">
        <f>E31*F31</f>
        <v>0</v>
      </c>
      <c r="H31" s="153">
        <v>1.05301</v>
      </c>
      <c r="I31" s="153">
        <f>E31*H31</f>
        <v>1.263612</v>
      </c>
      <c r="O31" s="146">
        <v>2</v>
      </c>
      <c r="AA31" s="122">
        <v>12</v>
      </c>
      <c r="AB31" s="122">
        <v>0</v>
      </c>
      <c r="AC31" s="122">
        <v>20</v>
      </c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</row>
    <row r="32" spans="1:57" ht="12.75">
      <c r="A32" s="147">
        <v>21</v>
      </c>
      <c r="B32" s="148" t="s">
        <v>115</v>
      </c>
      <c r="C32" s="149" t="s">
        <v>116</v>
      </c>
      <c r="D32" s="150" t="s">
        <v>91</v>
      </c>
      <c r="E32" s="151">
        <v>76</v>
      </c>
      <c r="F32" s="151"/>
      <c r="G32" s="152">
        <f>E32*F32</f>
        <v>0</v>
      </c>
      <c r="H32" s="153">
        <v>0.03935</v>
      </c>
      <c r="I32" s="153">
        <f>E32*H32</f>
        <v>2.9906</v>
      </c>
      <c r="O32" s="146">
        <v>2</v>
      </c>
      <c r="AA32" s="122">
        <v>12</v>
      </c>
      <c r="AB32" s="122">
        <v>0</v>
      </c>
      <c r="AC32" s="122">
        <v>21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57" ht="12.75">
      <c r="A33" s="147">
        <v>22</v>
      </c>
      <c r="B33" s="148" t="s">
        <v>117</v>
      </c>
      <c r="C33" s="149" t="s">
        <v>118</v>
      </c>
      <c r="D33" s="150" t="s">
        <v>91</v>
      </c>
      <c r="E33" s="151">
        <v>76</v>
      </c>
      <c r="F33" s="151"/>
      <c r="G33" s="152">
        <f>E33*F33</f>
        <v>0</v>
      </c>
      <c r="H33" s="153">
        <v>0</v>
      </c>
      <c r="I33" s="153">
        <f>E33*H33</f>
        <v>0</v>
      </c>
      <c r="O33" s="146">
        <v>2</v>
      </c>
      <c r="AA33" s="122">
        <v>12</v>
      </c>
      <c r="AB33" s="122">
        <v>0</v>
      </c>
      <c r="AC33" s="122">
        <v>22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</row>
    <row r="34" spans="1:57" ht="12.75">
      <c r="A34" s="154"/>
      <c r="B34" s="155" t="s">
        <v>71</v>
      </c>
      <c r="C34" s="156" t="str">
        <f>CONCATENATE(B29," ",C29)</f>
        <v>3 Svislé a kompletní konstrukce</v>
      </c>
      <c r="D34" s="154"/>
      <c r="E34" s="157"/>
      <c r="F34" s="157"/>
      <c r="G34" s="158">
        <f>SUM(G29:G33)</f>
        <v>0</v>
      </c>
      <c r="H34" s="159"/>
      <c r="I34" s="160">
        <f>SUM(I29:I33)</f>
        <v>46.864898</v>
      </c>
      <c r="O34" s="146">
        <v>4</v>
      </c>
      <c r="BA34" s="161">
        <f>SUM(BA29:BA33)</f>
        <v>0</v>
      </c>
      <c r="BB34" s="161">
        <f>SUM(BB29:BB33)</f>
        <v>0</v>
      </c>
      <c r="BC34" s="161">
        <f>SUM(BC29:BC33)</f>
        <v>0</v>
      </c>
      <c r="BD34" s="161">
        <f>SUM(BD29:BD33)</f>
        <v>0</v>
      </c>
      <c r="BE34" s="161">
        <f>SUM(BE29:BE33)</f>
        <v>0</v>
      </c>
    </row>
    <row r="35" spans="1:15" ht="12.75">
      <c r="A35" s="139" t="s">
        <v>67</v>
      </c>
      <c r="B35" s="140" t="s">
        <v>119</v>
      </c>
      <c r="C35" s="141" t="s">
        <v>120</v>
      </c>
      <c r="D35" s="142"/>
      <c r="E35" s="143"/>
      <c r="F35" s="143"/>
      <c r="G35" s="144"/>
      <c r="H35" s="145"/>
      <c r="I35" s="145"/>
      <c r="O35" s="146">
        <v>1</v>
      </c>
    </row>
    <row r="36" spans="1:57" ht="25.5">
      <c r="A36" s="147">
        <v>23</v>
      </c>
      <c r="B36" s="148" t="s">
        <v>121</v>
      </c>
      <c r="C36" s="149" t="s">
        <v>122</v>
      </c>
      <c r="D36" s="150" t="s">
        <v>85</v>
      </c>
      <c r="E36" s="151">
        <v>1</v>
      </c>
      <c r="F36" s="151"/>
      <c r="G36" s="152">
        <f>E36*F36</f>
        <v>0</v>
      </c>
      <c r="H36" s="153">
        <v>2.44571</v>
      </c>
      <c r="I36" s="153">
        <f>E36*H36</f>
        <v>2.44571</v>
      </c>
      <c r="O36" s="146">
        <v>2</v>
      </c>
      <c r="AA36" s="122">
        <v>12</v>
      </c>
      <c r="AB36" s="122">
        <v>0</v>
      </c>
      <c r="AC36" s="122">
        <v>23</v>
      </c>
      <c r="AZ36" s="122">
        <v>1</v>
      </c>
      <c r="BA36" s="122">
        <f>IF(AZ36=1,G36,0)</f>
        <v>0</v>
      </c>
      <c r="BB36" s="122">
        <f>IF(AZ36=2,G36,0)</f>
        <v>0</v>
      </c>
      <c r="BC36" s="122">
        <f>IF(AZ36=3,G36,0)</f>
        <v>0</v>
      </c>
      <c r="BD36" s="122">
        <f>IF(AZ36=4,G36,0)</f>
        <v>0</v>
      </c>
      <c r="BE36" s="122">
        <f>IF(AZ36=5,G36,0)</f>
        <v>0</v>
      </c>
    </row>
    <row r="37" spans="1:57" ht="25.5">
      <c r="A37" s="147">
        <v>24</v>
      </c>
      <c r="B37" s="148" t="s">
        <v>123</v>
      </c>
      <c r="C37" s="149" t="s">
        <v>124</v>
      </c>
      <c r="D37" s="150" t="s">
        <v>85</v>
      </c>
      <c r="E37" s="151">
        <v>1</v>
      </c>
      <c r="F37" s="151"/>
      <c r="G37" s="152">
        <f>E37*F37</f>
        <v>0</v>
      </c>
      <c r="H37" s="153">
        <v>2.47601</v>
      </c>
      <c r="I37" s="153">
        <f>E37*H37</f>
        <v>2.47601</v>
      </c>
      <c r="O37" s="146">
        <v>2</v>
      </c>
      <c r="AA37" s="122">
        <v>12</v>
      </c>
      <c r="AB37" s="122">
        <v>0</v>
      </c>
      <c r="AC37" s="122">
        <v>24</v>
      </c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</row>
    <row r="38" spans="1:57" ht="12.75">
      <c r="A38" s="154"/>
      <c r="B38" s="155" t="s">
        <v>71</v>
      </c>
      <c r="C38" s="156" t="str">
        <f>CONCATENATE(B35," ",C35)</f>
        <v>4 Vodorovné konstrukce</v>
      </c>
      <c r="D38" s="154"/>
      <c r="E38" s="157"/>
      <c r="F38" s="157"/>
      <c r="G38" s="158">
        <f>SUM(G35:G37)</f>
        <v>0</v>
      </c>
      <c r="H38" s="159"/>
      <c r="I38" s="160">
        <f>SUM(I35:I37)</f>
        <v>4.9217200000000005</v>
      </c>
      <c r="O38" s="146">
        <v>4</v>
      </c>
      <c r="BA38" s="161">
        <f>SUM(BA35:BA37)</f>
        <v>0</v>
      </c>
      <c r="BB38" s="161">
        <f>SUM(BB35:BB37)</f>
        <v>0</v>
      </c>
      <c r="BC38" s="161">
        <f>SUM(BC35:BC37)</f>
        <v>0</v>
      </c>
      <c r="BD38" s="161">
        <f>SUM(BD35:BD37)</f>
        <v>0</v>
      </c>
      <c r="BE38" s="161">
        <f>SUM(BE35:BE37)</f>
        <v>0</v>
      </c>
    </row>
    <row r="39" spans="1:15" ht="12.75">
      <c r="A39" s="139" t="s">
        <v>67</v>
      </c>
      <c r="B39" s="140" t="s">
        <v>125</v>
      </c>
      <c r="C39" s="141" t="s">
        <v>126</v>
      </c>
      <c r="D39" s="142"/>
      <c r="E39" s="143"/>
      <c r="F39" s="143"/>
      <c r="G39" s="144"/>
      <c r="H39" s="145"/>
      <c r="I39" s="145"/>
      <c r="O39" s="146">
        <v>1</v>
      </c>
    </row>
    <row r="40" spans="1:57" ht="12.75">
      <c r="A40" s="147">
        <v>25</v>
      </c>
      <c r="B40" s="148" t="s">
        <v>127</v>
      </c>
      <c r="C40" s="149" t="s">
        <v>128</v>
      </c>
      <c r="D40" s="150" t="s">
        <v>91</v>
      </c>
      <c r="E40" s="151">
        <v>330</v>
      </c>
      <c r="F40" s="151"/>
      <c r="G40" s="152">
        <f aca="true" t="shared" si="7" ref="G40:G53">E40*F40</f>
        <v>0</v>
      </c>
      <c r="H40" s="153">
        <v>0.55601</v>
      </c>
      <c r="I40" s="153">
        <f aca="true" t="shared" si="8" ref="I40:I53">E40*H40</f>
        <v>183.4833</v>
      </c>
      <c r="O40" s="146">
        <v>2</v>
      </c>
      <c r="AA40" s="122">
        <v>12</v>
      </c>
      <c r="AB40" s="122">
        <v>0</v>
      </c>
      <c r="AC40" s="122">
        <v>25</v>
      </c>
      <c r="AZ40" s="122">
        <v>1</v>
      </c>
      <c r="BA40" s="122">
        <f aca="true" t="shared" si="9" ref="BA40:BA53">IF(AZ40=1,G40,0)</f>
        <v>0</v>
      </c>
      <c r="BB40" s="122">
        <f aca="true" t="shared" si="10" ref="BB40:BB53">IF(AZ40=2,G40,0)</f>
        <v>0</v>
      </c>
      <c r="BC40" s="122">
        <f aca="true" t="shared" si="11" ref="BC40:BC53">IF(AZ40=3,G40,0)</f>
        <v>0</v>
      </c>
      <c r="BD40" s="122">
        <f aca="true" t="shared" si="12" ref="BD40:BD53">IF(AZ40=4,G40,0)</f>
        <v>0</v>
      </c>
      <c r="BE40" s="122">
        <f aca="true" t="shared" si="13" ref="BE40:BE53">IF(AZ40=5,G40,0)</f>
        <v>0</v>
      </c>
    </row>
    <row r="41" spans="1:57" ht="12.75">
      <c r="A41" s="147">
        <v>26</v>
      </c>
      <c r="B41" s="148" t="s">
        <v>129</v>
      </c>
      <c r="C41" s="149" t="s">
        <v>130</v>
      </c>
      <c r="D41" s="150" t="s">
        <v>91</v>
      </c>
      <c r="E41" s="151">
        <v>330</v>
      </c>
      <c r="F41" s="151"/>
      <c r="G41" s="152">
        <f t="shared" si="7"/>
        <v>0</v>
      </c>
      <c r="H41" s="153">
        <v>0.38625</v>
      </c>
      <c r="I41" s="153">
        <f t="shared" si="8"/>
        <v>127.46249999999999</v>
      </c>
      <c r="O41" s="146">
        <v>2</v>
      </c>
      <c r="AA41" s="122">
        <v>12</v>
      </c>
      <c r="AB41" s="122">
        <v>0</v>
      </c>
      <c r="AC41" s="122">
        <v>26</v>
      </c>
      <c r="AZ41" s="122">
        <v>1</v>
      </c>
      <c r="BA41" s="122">
        <f t="shared" si="9"/>
        <v>0</v>
      </c>
      <c r="BB41" s="122">
        <f t="shared" si="10"/>
        <v>0</v>
      </c>
      <c r="BC41" s="122">
        <f t="shared" si="11"/>
        <v>0</v>
      </c>
      <c r="BD41" s="122">
        <f t="shared" si="12"/>
        <v>0</v>
      </c>
      <c r="BE41" s="122">
        <f t="shared" si="13"/>
        <v>0</v>
      </c>
    </row>
    <row r="42" spans="1:57" ht="12.75">
      <c r="A42" s="147">
        <v>27</v>
      </c>
      <c r="B42" s="148" t="s">
        <v>131</v>
      </c>
      <c r="C42" s="149" t="s">
        <v>132</v>
      </c>
      <c r="D42" s="150" t="s">
        <v>91</v>
      </c>
      <c r="E42" s="151">
        <v>330</v>
      </c>
      <c r="F42" s="151"/>
      <c r="G42" s="152">
        <f t="shared" si="7"/>
        <v>0</v>
      </c>
      <c r="H42" s="153">
        <v>0.1082</v>
      </c>
      <c r="I42" s="153">
        <f t="shared" si="8"/>
        <v>35.706</v>
      </c>
      <c r="O42" s="146">
        <v>2</v>
      </c>
      <c r="AA42" s="122">
        <v>12</v>
      </c>
      <c r="AB42" s="122">
        <v>0</v>
      </c>
      <c r="AC42" s="122">
        <v>27</v>
      </c>
      <c r="AZ42" s="122">
        <v>1</v>
      </c>
      <c r="BA42" s="122">
        <f t="shared" si="9"/>
        <v>0</v>
      </c>
      <c r="BB42" s="122">
        <f t="shared" si="10"/>
        <v>0</v>
      </c>
      <c r="BC42" s="122">
        <f t="shared" si="11"/>
        <v>0</v>
      </c>
      <c r="BD42" s="122">
        <f t="shared" si="12"/>
        <v>0</v>
      </c>
      <c r="BE42" s="122">
        <f t="shared" si="13"/>
        <v>0</v>
      </c>
    </row>
    <row r="43" spans="1:57" ht="12.75">
      <c r="A43" s="147">
        <v>28</v>
      </c>
      <c r="B43" s="148" t="s">
        <v>133</v>
      </c>
      <c r="C43" s="149" t="s">
        <v>134</v>
      </c>
      <c r="D43" s="150" t="s">
        <v>91</v>
      </c>
      <c r="E43" s="151">
        <v>330</v>
      </c>
      <c r="F43" s="151"/>
      <c r="G43" s="152">
        <f t="shared" si="7"/>
        <v>0</v>
      </c>
      <c r="H43" s="153">
        <v>0.06785</v>
      </c>
      <c r="I43" s="153">
        <f t="shared" si="8"/>
        <v>22.3905</v>
      </c>
      <c r="O43" s="146">
        <v>2</v>
      </c>
      <c r="AA43" s="122">
        <v>12</v>
      </c>
      <c r="AB43" s="122">
        <v>0</v>
      </c>
      <c r="AC43" s="122">
        <v>28</v>
      </c>
      <c r="AZ43" s="122">
        <v>1</v>
      </c>
      <c r="BA43" s="122">
        <f t="shared" si="9"/>
        <v>0</v>
      </c>
      <c r="BB43" s="122">
        <f t="shared" si="10"/>
        <v>0</v>
      </c>
      <c r="BC43" s="122">
        <f t="shared" si="11"/>
        <v>0</v>
      </c>
      <c r="BD43" s="122">
        <f t="shared" si="12"/>
        <v>0</v>
      </c>
      <c r="BE43" s="122">
        <f t="shared" si="13"/>
        <v>0</v>
      </c>
    </row>
    <row r="44" spans="1:57" ht="25.5">
      <c r="A44" s="147">
        <v>29</v>
      </c>
      <c r="B44" s="148" t="s">
        <v>135</v>
      </c>
      <c r="C44" s="149" t="s">
        <v>136</v>
      </c>
      <c r="D44" s="150" t="s">
        <v>91</v>
      </c>
      <c r="E44" s="151">
        <v>330</v>
      </c>
      <c r="F44" s="151"/>
      <c r="G44" s="152">
        <f t="shared" si="7"/>
        <v>0</v>
      </c>
      <c r="H44" s="153">
        <v>0.10339</v>
      </c>
      <c r="I44" s="153">
        <f t="shared" si="8"/>
        <v>34.1187</v>
      </c>
      <c r="O44" s="146">
        <v>2</v>
      </c>
      <c r="AA44" s="122">
        <v>12</v>
      </c>
      <c r="AB44" s="122">
        <v>0</v>
      </c>
      <c r="AC44" s="122">
        <v>29</v>
      </c>
      <c r="AZ44" s="122">
        <v>1</v>
      </c>
      <c r="BA44" s="122">
        <f t="shared" si="9"/>
        <v>0</v>
      </c>
      <c r="BB44" s="122">
        <f t="shared" si="10"/>
        <v>0</v>
      </c>
      <c r="BC44" s="122">
        <f t="shared" si="11"/>
        <v>0</v>
      </c>
      <c r="BD44" s="122">
        <f t="shared" si="12"/>
        <v>0</v>
      </c>
      <c r="BE44" s="122">
        <f t="shared" si="13"/>
        <v>0</v>
      </c>
    </row>
    <row r="45" spans="1:57" ht="12.75">
      <c r="A45" s="147">
        <v>30</v>
      </c>
      <c r="B45" s="148" t="s">
        <v>129</v>
      </c>
      <c r="C45" s="149" t="s">
        <v>137</v>
      </c>
      <c r="D45" s="150" t="s">
        <v>91</v>
      </c>
      <c r="E45" s="151">
        <v>85</v>
      </c>
      <c r="F45" s="151"/>
      <c r="G45" s="152">
        <f t="shared" si="7"/>
        <v>0</v>
      </c>
      <c r="H45" s="153">
        <v>0.38625</v>
      </c>
      <c r="I45" s="153">
        <f t="shared" si="8"/>
        <v>32.83125</v>
      </c>
      <c r="O45" s="146">
        <v>2</v>
      </c>
      <c r="AA45" s="122">
        <v>12</v>
      </c>
      <c r="AB45" s="122">
        <v>0</v>
      </c>
      <c r="AC45" s="122">
        <v>30</v>
      </c>
      <c r="AZ45" s="122">
        <v>1</v>
      </c>
      <c r="BA45" s="122">
        <f t="shared" si="9"/>
        <v>0</v>
      </c>
      <c r="BB45" s="122">
        <f t="shared" si="10"/>
        <v>0</v>
      </c>
      <c r="BC45" s="122">
        <f t="shared" si="11"/>
        <v>0</v>
      </c>
      <c r="BD45" s="122">
        <f t="shared" si="12"/>
        <v>0</v>
      </c>
      <c r="BE45" s="122">
        <f t="shared" si="13"/>
        <v>0</v>
      </c>
    </row>
    <row r="46" spans="1:57" ht="12.75">
      <c r="A46" s="147">
        <v>31</v>
      </c>
      <c r="B46" s="148" t="s">
        <v>131</v>
      </c>
      <c r="C46" s="149" t="s">
        <v>138</v>
      </c>
      <c r="D46" s="150" t="s">
        <v>91</v>
      </c>
      <c r="E46" s="151">
        <v>85</v>
      </c>
      <c r="F46" s="151"/>
      <c r="G46" s="152">
        <f t="shared" si="7"/>
        <v>0</v>
      </c>
      <c r="H46" s="153">
        <v>0.1082</v>
      </c>
      <c r="I46" s="153">
        <f t="shared" si="8"/>
        <v>9.197000000000001</v>
      </c>
      <c r="O46" s="146">
        <v>2</v>
      </c>
      <c r="AA46" s="122">
        <v>12</v>
      </c>
      <c r="AB46" s="122">
        <v>0</v>
      </c>
      <c r="AC46" s="122">
        <v>31</v>
      </c>
      <c r="AZ46" s="122">
        <v>1</v>
      </c>
      <c r="BA46" s="122">
        <f t="shared" si="9"/>
        <v>0</v>
      </c>
      <c r="BB46" s="122">
        <f t="shared" si="10"/>
        <v>0</v>
      </c>
      <c r="BC46" s="122">
        <f t="shared" si="11"/>
        <v>0</v>
      </c>
      <c r="BD46" s="122">
        <f t="shared" si="12"/>
        <v>0</v>
      </c>
      <c r="BE46" s="122">
        <f t="shared" si="13"/>
        <v>0</v>
      </c>
    </row>
    <row r="47" spans="1:57" ht="25.5">
      <c r="A47" s="147">
        <v>32</v>
      </c>
      <c r="B47" s="148" t="s">
        <v>139</v>
      </c>
      <c r="C47" s="149" t="s">
        <v>217</v>
      </c>
      <c r="D47" s="150" t="s">
        <v>91</v>
      </c>
      <c r="E47" s="151">
        <v>330</v>
      </c>
      <c r="F47" s="151"/>
      <c r="G47" s="152">
        <f t="shared" si="7"/>
        <v>0</v>
      </c>
      <c r="H47" s="153"/>
      <c r="I47" s="153">
        <f t="shared" si="8"/>
        <v>0</v>
      </c>
      <c r="O47" s="146">
        <v>2</v>
      </c>
      <c r="AA47" s="122">
        <v>12</v>
      </c>
      <c r="AB47" s="122">
        <v>0</v>
      </c>
      <c r="AC47" s="122">
        <v>32</v>
      </c>
      <c r="AZ47" s="122">
        <v>1</v>
      </c>
      <c r="BA47" s="122">
        <f t="shared" si="9"/>
        <v>0</v>
      </c>
      <c r="BB47" s="122">
        <f t="shared" si="10"/>
        <v>0</v>
      </c>
      <c r="BC47" s="122">
        <f t="shared" si="11"/>
        <v>0</v>
      </c>
      <c r="BD47" s="122">
        <f t="shared" si="12"/>
        <v>0</v>
      </c>
      <c r="BE47" s="122">
        <f t="shared" si="13"/>
        <v>0</v>
      </c>
    </row>
    <row r="48" spans="1:57" ht="25.5">
      <c r="A48" s="147">
        <v>33</v>
      </c>
      <c r="B48" s="148" t="s">
        <v>140</v>
      </c>
      <c r="C48" s="149" t="s">
        <v>218</v>
      </c>
      <c r="D48" s="150" t="s">
        <v>91</v>
      </c>
      <c r="E48" s="151">
        <v>85</v>
      </c>
      <c r="F48" s="151"/>
      <c r="G48" s="152">
        <f t="shared" si="7"/>
        <v>0</v>
      </c>
      <c r="H48" s="153">
        <v>0</v>
      </c>
      <c r="I48" s="153">
        <f t="shared" si="8"/>
        <v>0</v>
      </c>
      <c r="O48" s="146">
        <v>2</v>
      </c>
      <c r="AA48" s="122">
        <v>12</v>
      </c>
      <c r="AB48" s="122">
        <v>0</v>
      </c>
      <c r="AC48" s="122">
        <v>33</v>
      </c>
      <c r="AZ48" s="122">
        <v>1</v>
      </c>
      <c r="BA48" s="122">
        <f t="shared" si="9"/>
        <v>0</v>
      </c>
      <c r="BB48" s="122">
        <f t="shared" si="10"/>
        <v>0</v>
      </c>
      <c r="BC48" s="122">
        <f t="shared" si="11"/>
        <v>0</v>
      </c>
      <c r="BD48" s="122">
        <f t="shared" si="12"/>
        <v>0</v>
      </c>
      <c r="BE48" s="122">
        <f t="shared" si="13"/>
        <v>0</v>
      </c>
    </row>
    <row r="49" spans="1:57" ht="12.75">
      <c r="A49" s="147">
        <v>34</v>
      </c>
      <c r="B49" s="148" t="s">
        <v>141</v>
      </c>
      <c r="C49" s="149" t="s">
        <v>142</v>
      </c>
      <c r="D49" s="150" t="s">
        <v>91</v>
      </c>
      <c r="E49" s="151">
        <v>35</v>
      </c>
      <c r="F49" s="151"/>
      <c r="G49" s="152">
        <f t="shared" si="7"/>
        <v>0</v>
      </c>
      <c r="H49" s="153">
        <v>0.0739</v>
      </c>
      <c r="I49" s="153">
        <f t="shared" si="8"/>
        <v>2.5864999999999996</v>
      </c>
      <c r="O49" s="146">
        <v>2</v>
      </c>
      <c r="AA49" s="122">
        <v>12</v>
      </c>
      <c r="AB49" s="122">
        <v>0</v>
      </c>
      <c r="AC49" s="122">
        <v>34</v>
      </c>
      <c r="AZ49" s="122">
        <v>1</v>
      </c>
      <c r="BA49" s="122">
        <f t="shared" si="9"/>
        <v>0</v>
      </c>
      <c r="BB49" s="122">
        <f t="shared" si="10"/>
        <v>0</v>
      </c>
      <c r="BC49" s="122">
        <f t="shared" si="11"/>
        <v>0</v>
      </c>
      <c r="BD49" s="122">
        <f t="shared" si="12"/>
        <v>0</v>
      </c>
      <c r="BE49" s="122">
        <f t="shared" si="13"/>
        <v>0</v>
      </c>
    </row>
    <row r="50" spans="1:57" ht="12.75">
      <c r="A50" s="147">
        <v>35</v>
      </c>
      <c r="B50" s="148" t="s">
        <v>143</v>
      </c>
      <c r="C50" s="149" t="s">
        <v>144</v>
      </c>
      <c r="D50" s="150" t="s">
        <v>91</v>
      </c>
      <c r="E50" s="151">
        <v>38.535</v>
      </c>
      <c r="F50" s="151"/>
      <c r="G50" s="152">
        <f t="shared" si="7"/>
        <v>0</v>
      </c>
      <c r="H50" s="153">
        <v>0.1296</v>
      </c>
      <c r="I50" s="153">
        <f t="shared" si="8"/>
        <v>4.994135999999999</v>
      </c>
      <c r="O50" s="146">
        <v>2</v>
      </c>
      <c r="AA50" s="122">
        <v>12</v>
      </c>
      <c r="AB50" s="122">
        <v>1</v>
      </c>
      <c r="AC50" s="122">
        <v>35</v>
      </c>
      <c r="AZ50" s="122">
        <v>1</v>
      </c>
      <c r="BA50" s="122">
        <f t="shared" si="9"/>
        <v>0</v>
      </c>
      <c r="BB50" s="122">
        <f t="shared" si="10"/>
        <v>0</v>
      </c>
      <c r="BC50" s="122">
        <f t="shared" si="11"/>
        <v>0</v>
      </c>
      <c r="BD50" s="122">
        <f t="shared" si="12"/>
        <v>0</v>
      </c>
      <c r="BE50" s="122">
        <f t="shared" si="13"/>
        <v>0</v>
      </c>
    </row>
    <row r="51" spans="1:57" ht="12.75">
      <c r="A51" s="147">
        <v>36</v>
      </c>
      <c r="B51" s="148" t="s">
        <v>145</v>
      </c>
      <c r="C51" s="149" t="s">
        <v>201</v>
      </c>
      <c r="D51" s="150" t="s">
        <v>91</v>
      </c>
      <c r="E51" s="151">
        <v>35</v>
      </c>
      <c r="F51" s="151"/>
      <c r="G51" s="152">
        <f t="shared" si="7"/>
        <v>0</v>
      </c>
      <c r="H51" s="153">
        <v>0.2916</v>
      </c>
      <c r="I51" s="153">
        <f t="shared" si="8"/>
        <v>10.206000000000001</v>
      </c>
      <c r="O51" s="146">
        <v>2</v>
      </c>
      <c r="AA51" s="122">
        <v>12</v>
      </c>
      <c r="AB51" s="122">
        <v>0</v>
      </c>
      <c r="AC51" s="122">
        <v>36</v>
      </c>
      <c r="AZ51" s="122">
        <v>1</v>
      </c>
      <c r="BA51" s="122">
        <f t="shared" si="9"/>
        <v>0</v>
      </c>
      <c r="BB51" s="122">
        <f t="shared" si="10"/>
        <v>0</v>
      </c>
      <c r="BC51" s="122">
        <f t="shared" si="11"/>
        <v>0</v>
      </c>
      <c r="BD51" s="122">
        <f t="shared" si="12"/>
        <v>0</v>
      </c>
      <c r="BE51" s="122">
        <f t="shared" si="13"/>
        <v>0</v>
      </c>
    </row>
    <row r="52" spans="1:57" ht="12.75">
      <c r="A52" s="147">
        <v>37</v>
      </c>
      <c r="B52" s="148" t="s">
        <v>146</v>
      </c>
      <c r="C52" s="149" t="s">
        <v>147</v>
      </c>
      <c r="D52" s="150" t="s">
        <v>74</v>
      </c>
      <c r="E52" s="151">
        <v>6.6</v>
      </c>
      <c r="F52" s="151"/>
      <c r="G52" s="152">
        <f t="shared" si="7"/>
        <v>0</v>
      </c>
      <c r="H52" s="153">
        <v>0.21</v>
      </c>
      <c r="I52" s="153">
        <f t="shared" si="8"/>
        <v>1.386</v>
      </c>
      <c r="O52" s="146">
        <v>2</v>
      </c>
      <c r="AA52" s="122">
        <v>12</v>
      </c>
      <c r="AB52" s="122">
        <v>0</v>
      </c>
      <c r="AC52" s="122">
        <v>37</v>
      </c>
      <c r="AZ52" s="122">
        <v>1</v>
      </c>
      <c r="BA52" s="122">
        <f t="shared" si="9"/>
        <v>0</v>
      </c>
      <c r="BB52" s="122">
        <f t="shared" si="10"/>
        <v>0</v>
      </c>
      <c r="BC52" s="122">
        <f t="shared" si="11"/>
        <v>0</v>
      </c>
      <c r="BD52" s="122">
        <f t="shared" si="12"/>
        <v>0</v>
      </c>
      <c r="BE52" s="122">
        <f t="shared" si="13"/>
        <v>0</v>
      </c>
    </row>
    <row r="53" spans="1:57" ht="25.5">
      <c r="A53" s="147">
        <v>38</v>
      </c>
      <c r="B53" s="148" t="s">
        <v>148</v>
      </c>
      <c r="C53" s="149" t="s">
        <v>149</v>
      </c>
      <c r="D53" s="150" t="s">
        <v>100</v>
      </c>
      <c r="E53" s="151">
        <v>179</v>
      </c>
      <c r="F53" s="151"/>
      <c r="G53" s="152">
        <f t="shared" si="7"/>
        <v>0</v>
      </c>
      <c r="H53" s="153">
        <v>0.10598</v>
      </c>
      <c r="I53" s="153">
        <f t="shared" si="8"/>
        <v>18.97042</v>
      </c>
      <c r="O53" s="146">
        <v>2</v>
      </c>
      <c r="AA53" s="122">
        <v>12</v>
      </c>
      <c r="AB53" s="122">
        <v>0</v>
      </c>
      <c r="AC53" s="122">
        <v>38</v>
      </c>
      <c r="AZ53" s="122">
        <v>1</v>
      </c>
      <c r="BA53" s="122">
        <f t="shared" si="9"/>
        <v>0</v>
      </c>
      <c r="BB53" s="122">
        <f t="shared" si="10"/>
        <v>0</v>
      </c>
      <c r="BC53" s="122">
        <f t="shared" si="11"/>
        <v>0</v>
      </c>
      <c r="BD53" s="122">
        <f t="shared" si="12"/>
        <v>0</v>
      </c>
      <c r="BE53" s="122">
        <f t="shared" si="13"/>
        <v>0</v>
      </c>
    </row>
    <row r="54" spans="1:57" ht="12.75">
      <c r="A54" s="154"/>
      <c r="B54" s="155" t="s">
        <v>71</v>
      </c>
      <c r="C54" s="156" t="str">
        <f>CONCATENATE(B39," ",C39)</f>
        <v>5 Komunikace</v>
      </c>
      <c r="D54" s="154"/>
      <c r="E54" s="157"/>
      <c r="F54" s="157"/>
      <c r="G54" s="158">
        <f>SUM(G39:G53)</f>
        <v>0</v>
      </c>
      <c r="H54" s="159"/>
      <c r="I54" s="160">
        <f>SUM(I39:I53)</f>
        <v>483.3323060000001</v>
      </c>
      <c r="O54" s="146">
        <v>4</v>
      </c>
      <c r="BA54" s="161">
        <f>SUM(BA39:BA53)</f>
        <v>0</v>
      </c>
      <c r="BB54" s="161">
        <f>SUM(BB39:BB53)</f>
        <v>0</v>
      </c>
      <c r="BC54" s="161">
        <f>SUM(BC39:BC53)</f>
        <v>0</v>
      </c>
      <c r="BD54" s="161">
        <f>SUM(BD39:BD53)</f>
        <v>0</v>
      </c>
      <c r="BE54" s="161">
        <f>SUM(BE39:BE53)</f>
        <v>0</v>
      </c>
    </row>
    <row r="55" spans="1:15" ht="12.75">
      <c r="A55" s="139" t="s">
        <v>67</v>
      </c>
      <c r="B55" s="140" t="s">
        <v>150</v>
      </c>
      <c r="C55" s="141" t="s">
        <v>151</v>
      </c>
      <c r="D55" s="142"/>
      <c r="E55" s="143"/>
      <c r="F55" s="143"/>
      <c r="G55" s="144"/>
      <c r="H55" s="145"/>
      <c r="I55" s="145"/>
      <c r="O55" s="146">
        <v>1</v>
      </c>
    </row>
    <row r="56" spans="1:57" ht="25.5">
      <c r="A56" s="147">
        <v>39</v>
      </c>
      <c r="B56" s="148" t="s">
        <v>152</v>
      </c>
      <c r="C56" s="149" t="s">
        <v>202</v>
      </c>
      <c r="D56" s="150" t="s">
        <v>100</v>
      </c>
      <c r="E56" s="151">
        <v>5</v>
      </c>
      <c r="F56" s="151"/>
      <c r="G56" s="152">
        <f>E56*F56</f>
        <v>0</v>
      </c>
      <c r="H56" s="153">
        <v>0.003</v>
      </c>
      <c r="I56" s="153">
        <f>E56*H56</f>
        <v>0.015</v>
      </c>
      <c r="O56" s="146">
        <v>2</v>
      </c>
      <c r="AA56" s="122">
        <v>12</v>
      </c>
      <c r="AB56" s="122">
        <v>0</v>
      </c>
      <c r="AC56" s="122">
        <v>39</v>
      </c>
      <c r="AZ56" s="122">
        <v>1</v>
      </c>
      <c r="BA56" s="122">
        <f>IF(AZ56=1,G56,0)</f>
        <v>0</v>
      </c>
      <c r="BB56" s="122">
        <f>IF(AZ56=2,G56,0)</f>
        <v>0</v>
      </c>
      <c r="BC56" s="122">
        <f>IF(AZ56=3,G56,0)</f>
        <v>0</v>
      </c>
      <c r="BD56" s="122">
        <f>IF(AZ56=4,G56,0)</f>
        <v>0</v>
      </c>
      <c r="BE56" s="122">
        <f>IF(AZ56=5,G56,0)</f>
        <v>0</v>
      </c>
    </row>
    <row r="57" spans="1:57" ht="25.5">
      <c r="A57" s="147">
        <v>40</v>
      </c>
      <c r="B57" s="148" t="s">
        <v>153</v>
      </c>
      <c r="C57" s="149" t="s">
        <v>154</v>
      </c>
      <c r="D57" s="150" t="s">
        <v>94</v>
      </c>
      <c r="E57" s="151">
        <v>5</v>
      </c>
      <c r="F57" s="151"/>
      <c r="G57" s="152">
        <f>E57*F57</f>
        <v>0</v>
      </c>
      <c r="H57" s="153">
        <v>0.37</v>
      </c>
      <c r="I57" s="153">
        <f>E57*H57</f>
        <v>1.85</v>
      </c>
      <c r="O57" s="146">
        <v>2</v>
      </c>
      <c r="AA57" s="122">
        <v>12</v>
      </c>
      <c r="AB57" s="122">
        <v>1</v>
      </c>
      <c r="AC57" s="122">
        <v>40</v>
      </c>
      <c r="AZ57" s="122">
        <v>1</v>
      </c>
      <c r="BA57" s="122">
        <f>IF(AZ57=1,G57,0)</f>
        <v>0</v>
      </c>
      <c r="BB57" s="122">
        <f>IF(AZ57=2,G57,0)</f>
        <v>0</v>
      </c>
      <c r="BC57" s="122">
        <f>IF(AZ57=3,G57,0)</f>
        <v>0</v>
      </c>
      <c r="BD57" s="122">
        <f>IF(AZ57=4,G57,0)</f>
        <v>0</v>
      </c>
      <c r="BE57" s="122">
        <f>IF(AZ57=5,G57,0)</f>
        <v>0</v>
      </c>
    </row>
    <row r="58" spans="1:57" ht="12.75">
      <c r="A58" s="147">
        <v>41</v>
      </c>
      <c r="B58" s="148" t="s">
        <v>155</v>
      </c>
      <c r="C58" s="149" t="s">
        <v>211</v>
      </c>
      <c r="D58" s="150" t="s">
        <v>94</v>
      </c>
      <c r="E58" s="151">
        <v>1</v>
      </c>
      <c r="F58" s="151"/>
      <c r="G58" s="152">
        <f>E58*F58</f>
        <v>0</v>
      </c>
      <c r="H58" s="153">
        <v>0.4</v>
      </c>
      <c r="I58" s="153">
        <f>E58*H58</f>
        <v>0.4</v>
      </c>
      <c r="O58" s="146">
        <v>2</v>
      </c>
      <c r="AA58" s="122">
        <v>12</v>
      </c>
      <c r="AB58" s="122">
        <v>1</v>
      </c>
      <c r="AC58" s="122">
        <v>41</v>
      </c>
      <c r="AZ58" s="122">
        <v>1</v>
      </c>
      <c r="BA58" s="122">
        <f>IF(AZ58=1,G58,0)</f>
        <v>0</v>
      </c>
      <c r="BB58" s="122">
        <f>IF(AZ58=2,G58,0)</f>
        <v>0</v>
      </c>
      <c r="BC58" s="122">
        <f>IF(AZ58=3,G58,0)</f>
        <v>0</v>
      </c>
      <c r="BD58" s="122">
        <f>IF(AZ58=4,G58,0)</f>
        <v>0</v>
      </c>
      <c r="BE58" s="122">
        <f>IF(AZ58=5,G58,0)</f>
        <v>0</v>
      </c>
    </row>
    <row r="59" spans="1:57" ht="12.75">
      <c r="A59" s="147">
        <v>42</v>
      </c>
      <c r="B59" s="148" t="s">
        <v>156</v>
      </c>
      <c r="C59" s="149" t="s">
        <v>157</v>
      </c>
      <c r="D59" s="150" t="s">
        <v>74</v>
      </c>
      <c r="E59" s="151">
        <v>20</v>
      </c>
      <c r="F59" s="151"/>
      <c r="G59" s="152">
        <f>E59*F59</f>
        <v>0</v>
      </c>
      <c r="H59" s="153">
        <v>1.703</v>
      </c>
      <c r="I59" s="153">
        <f>E59*H59</f>
        <v>34.06</v>
      </c>
      <c r="O59" s="146">
        <v>2</v>
      </c>
      <c r="AA59" s="122">
        <v>12</v>
      </c>
      <c r="AB59" s="122">
        <v>0</v>
      </c>
      <c r="AC59" s="122">
        <v>42</v>
      </c>
      <c r="AZ59" s="122">
        <v>1</v>
      </c>
      <c r="BA59" s="122">
        <f>IF(AZ59=1,G59,0)</f>
        <v>0</v>
      </c>
      <c r="BB59" s="122">
        <f>IF(AZ59=2,G59,0)</f>
        <v>0</v>
      </c>
      <c r="BC59" s="122">
        <f>IF(AZ59=3,G59,0)</f>
        <v>0</v>
      </c>
      <c r="BD59" s="122">
        <f>IF(AZ59=4,G59,0)</f>
        <v>0</v>
      </c>
      <c r="BE59" s="122">
        <f>IF(AZ59=5,G59,0)</f>
        <v>0</v>
      </c>
    </row>
    <row r="60" spans="1:57" ht="12.75">
      <c r="A60" s="154"/>
      <c r="B60" s="155" t="s">
        <v>71</v>
      </c>
      <c r="C60" s="156" t="str">
        <f>CONCATENATE(B55," ",C55)</f>
        <v>8 Trubní vedení</v>
      </c>
      <c r="D60" s="154"/>
      <c r="E60" s="157"/>
      <c r="F60" s="157"/>
      <c r="G60" s="158">
        <f>SUM(G55:G59)</f>
        <v>0</v>
      </c>
      <c r="H60" s="159"/>
      <c r="I60" s="160">
        <f>SUM(I55:I59)</f>
        <v>36.325</v>
      </c>
      <c r="K60" s="189"/>
      <c r="O60" s="146">
        <v>4</v>
      </c>
      <c r="BA60" s="161">
        <f>SUM(BA55:BA59)</f>
        <v>0</v>
      </c>
      <c r="BB60" s="161">
        <f>SUM(BB55:BB59)</f>
        <v>0</v>
      </c>
      <c r="BC60" s="161">
        <f>SUM(BC55:BC59)</f>
        <v>0</v>
      </c>
      <c r="BD60" s="161">
        <f>SUM(BD55:BD59)</f>
        <v>0</v>
      </c>
      <c r="BE60" s="161">
        <f>SUM(BE55:BE59)</f>
        <v>0</v>
      </c>
    </row>
    <row r="61" spans="1:15" ht="12.75">
      <c r="A61" s="139" t="s">
        <v>67</v>
      </c>
      <c r="B61" s="140" t="s">
        <v>158</v>
      </c>
      <c r="C61" s="141" t="s">
        <v>159</v>
      </c>
      <c r="D61" s="142"/>
      <c r="E61" s="143"/>
      <c r="F61" s="143"/>
      <c r="G61" s="144"/>
      <c r="H61" s="145"/>
      <c r="I61" s="145"/>
      <c r="O61" s="146">
        <v>1</v>
      </c>
    </row>
    <row r="62" spans="1:57" ht="12.75">
      <c r="A62" s="147">
        <v>43</v>
      </c>
      <c r="B62" s="148" t="s">
        <v>160</v>
      </c>
      <c r="C62" s="149" t="s">
        <v>161</v>
      </c>
      <c r="D62" s="150" t="s">
        <v>114</v>
      </c>
      <c r="E62" s="151">
        <v>744.053</v>
      </c>
      <c r="F62" s="151"/>
      <c r="G62" s="152">
        <f>E62*F62</f>
        <v>0</v>
      </c>
      <c r="H62" s="153">
        <v>0</v>
      </c>
      <c r="I62" s="153">
        <f>E62*H62</f>
        <v>0</v>
      </c>
      <c r="O62" s="146">
        <v>2</v>
      </c>
      <c r="AA62" s="122">
        <v>12</v>
      </c>
      <c r="AB62" s="122">
        <v>0</v>
      </c>
      <c r="AC62" s="122">
        <v>43</v>
      </c>
      <c r="AZ62" s="122">
        <v>1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</row>
    <row r="63" spans="1:57" ht="12.75">
      <c r="A63" s="154"/>
      <c r="B63" s="155" t="s">
        <v>71</v>
      </c>
      <c r="C63" s="156" t="str">
        <f>CONCATENATE(B61," ",C61)</f>
        <v>99 Staveništní přesun hmot</v>
      </c>
      <c r="D63" s="154"/>
      <c r="E63" s="157"/>
      <c r="F63" s="157"/>
      <c r="G63" s="158">
        <f>SUM(G61:G62)</f>
        <v>0</v>
      </c>
      <c r="H63" s="159"/>
      <c r="I63" s="160">
        <f>SUM(I61:I62)</f>
        <v>0</v>
      </c>
      <c r="O63" s="146">
        <v>4</v>
      </c>
      <c r="BA63" s="161">
        <f>SUM(BA61:BA62)</f>
        <v>0</v>
      </c>
      <c r="BB63" s="161">
        <f>SUM(BB61:BB62)</f>
        <v>0</v>
      </c>
      <c r="BC63" s="161">
        <f>SUM(BC61:BC62)</f>
        <v>0</v>
      </c>
      <c r="BD63" s="161">
        <f>SUM(BD61:BD62)</f>
        <v>0</v>
      </c>
      <c r="BE63" s="161">
        <f>SUM(BE61:BE62)</f>
        <v>0</v>
      </c>
    </row>
    <row r="64" spans="1:15" ht="12.75">
      <c r="A64" s="139" t="s">
        <v>67</v>
      </c>
      <c r="B64" s="140" t="s">
        <v>162</v>
      </c>
      <c r="C64" s="141" t="s">
        <v>163</v>
      </c>
      <c r="D64" s="142"/>
      <c r="E64" s="143"/>
      <c r="F64" s="143"/>
      <c r="G64" s="144"/>
      <c r="H64" s="145"/>
      <c r="I64" s="145"/>
      <c r="O64" s="146">
        <v>1</v>
      </c>
    </row>
    <row r="65" spans="1:57" ht="25.5">
      <c r="A65" s="147">
        <v>44</v>
      </c>
      <c r="B65" s="148" t="s">
        <v>164</v>
      </c>
      <c r="C65" s="149" t="s">
        <v>165</v>
      </c>
      <c r="D65" s="150" t="s">
        <v>100</v>
      </c>
      <c r="E65" s="151">
        <v>54</v>
      </c>
      <c r="F65" s="151"/>
      <c r="G65" s="152">
        <f aca="true" t="shared" si="14" ref="G65:G87">E65*F65</f>
        <v>0</v>
      </c>
      <c r="H65" s="153">
        <v>0</v>
      </c>
      <c r="I65" s="153">
        <f aca="true" t="shared" si="15" ref="I65:I87">E65*H65</f>
        <v>0</v>
      </c>
      <c r="O65" s="146">
        <v>2</v>
      </c>
      <c r="AA65" s="122">
        <v>12</v>
      </c>
      <c r="AB65" s="122">
        <v>0</v>
      </c>
      <c r="AC65" s="122">
        <v>44</v>
      </c>
      <c r="AZ65" s="122">
        <v>2</v>
      </c>
      <c r="BA65" s="122">
        <f aca="true" t="shared" si="16" ref="BA65:BA87">IF(AZ65=1,G65,0)</f>
        <v>0</v>
      </c>
      <c r="BB65" s="122">
        <f aca="true" t="shared" si="17" ref="BB65:BB87">IF(AZ65=2,G65,0)</f>
        <v>0</v>
      </c>
      <c r="BC65" s="122">
        <f aca="true" t="shared" si="18" ref="BC65:BC87">IF(AZ65=3,G65,0)</f>
        <v>0</v>
      </c>
      <c r="BD65" s="122">
        <f aca="true" t="shared" si="19" ref="BD65:BD87">IF(AZ65=4,G65,0)</f>
        <v>0</v>
      </c>
      <c r="BE65" s="122">
        <f aca="true" t="shared" si="20" ref="BE65:BE87">IF(AZ65=5,G65,0)</f>
        <v>0</v>
      </c>
    </row>
    <row r="66" spans="1:57" ht="12.75">
      <c r="A66" s="147">
        <v>45</v>
      </c>
      <c r="B66" s="148" t="s">
        <v>166</v>
      </c>
      <c r="C66" s="149" t="s">
        <v>167</v>
      </c>
      <c r="D66" s="150" t="s">
        <v>85</v>
      </c>
      <c r="E66" s="151">
        <v>1</v>
      </c>
      <c r="F66" s="151"/>
      <c r="G66" s="152">
        <f t="shared" si="14"/>
        <v>0</v>
      </c>
      <c r="H66" s="153">
        <v>0</v>
      </c>
      <c r="I66" s="153">
        <f t="shared" si="15"/>
        <v>0</v>
      </c>
      <c r="O66" s="146">
        <v>2</v>
      </c>
      <c r="AA66" s="122">
        <v>12</v>
      </c>
      <c r="AB66" s="122">
        <v>0</v>
      </c>
      <c r="AC66" s="122">
        <v>45</v>
      </c>
      <c r="AZ66" s="122">
        <v>2</v>
      </c>
      <c r="BA66" s="122">
        <f t="shared" si="16"/>
        <v>0</v>
      </c>
      <c r="BB66" s="122">
        <f t="shared" si="17"/>
        <v>0</v>
      </c>
      <c r="BC66" s="122">
        <f t="shared" si="18"/>
        <v>0</v>
      </c>
      <c r="BD66" s="122">
        <f t="shared" si="19"/>
        <v>0</v>
      </c>
      <c r="BE66" s="122">
        <f t="shared" si="20"/>
        <v>0</v>
      </c>
    </row>
    <row r="67" spans="1:57" ht="12.75">
      <c r="A67" s="147">
        <v>46</v>
      </c>
      <c r="B67" s="148" t="s">
        <v>168</v>
      </c>
      <c r="C67" s="149" t="s">
        <v>169</v>
      </c>
      <c r="D67" s="150" t="s">
        <v>70</v>
      </c>
      <c r="E67" s="151">
        <v>1</v>
      </c>
      <c r="F67" s="151"/>
      <c r="G67" s="152">
        <f t="shared" si="14"/>
        <v>0</v>
      </c>
      <c r="H67" s="153">
        <v>0</v>
      </c>
      <c r="I67" s="153">
        <f t="shared" si="15"/>
        <v>0</v>
      </c>
      <c r="O67" s="146">
        <v>2</v>
      </c>
      <c r="AA67" s="122">
        <v>12</v>
      </c>
      <c r="AB67" s="122">
        <v>0</v>
      </c>
      <c r="AC67" s="122">
        <v>46</v>
      </c>
      <c r="AZ67" s="122">
        <v>2</v>
      </c>
      <c r="BA67" s="122">
        <f t="shared" si="16"/>
        <v>0</v>
      </c>
      <c r="BB67" s="122">
        <f t="shared" si="17"/>
        <v>0</v>
      </c>
      <c r="BC67" s="122">
        <f t="shared" si="18"/>
        <v>0</v>
      </c>
      <c r="BD67" s="122">
        <f t="shared" si="19"/>
        <v>0</v>
      </c>
      <c r="BE67" s="122">
        <f t="shared" si="20"/>
        <v>0</v>
      </c>
    </row>
    <row r="68" spans="1:57" ht="12.75">
      <c r="A68" s="147">
        <v>47</v>
      </c>
      <c r="B68" s="148" t="s">
        <v>168</v>
      </c>
      <c r="C68" s="149" t="s">
        <v>170</v>
      </c>
      <c r="D68" s="150" t="s">
        <v>70</v>
      </c>
      <c r="E68" s="151">
        <v>1</v>
      </c>
      <c r="F68" s="151"/>
      <c r="G68" s="152">
        <f t="shared" si="14"/>
        <v>0</v>
      </c>
      <c r="H68" s="153">
        <v>0</v>
      </c>
      <c r="I68" s="153">
        <f t="shared" si="15"/>
        <v>0</v>
      </c>
      <c r="O68" s="146">
        <v>2</v>
      </c>
      <c r="AA68" s="122">
        <v>12</v>
      </c>
      <c r="AB68" s="122">
        <v>0</v>
      </c>
      <c r="AC68" s="122">
        <v>47</v>
      </c>
      <c r="AZ68" s="122">
        <v>2</v>
      </c>
      <c r="BA68" s="122">
        <f t="shared" si="16"/>
        <v>0</v>
      </c>
      <c r="BB68" s="122">
        <f t="shared" si="17"/>
        <v>0</v>
      </c>
      <c r="BC68" s="122">
        <f t="shared" si="18"/>
        <v>0</v>
      </c>
      <c r="BD68" s="122">
        <f t="shared" si="19"/>
        <v>0</v>
      </c>
      <c r="BE68" s="122">
        <f t="shared" si="20"/>
        <v>0</v>
      </c>
    </row>
    <row r="69" spans="1:57" ht="12.75">
      <c r="A69" s="147">
        <v>48</v>
      </c>
      <c r="B69" s="148" t="s">
        <v>171</v>
      </c>
      <c r="C69" s="149" t="s">
        <v>172</v>
      </c>
      <c r="D69" s="150" t="s">
        <v>70</v>
      </c>
      <c r="E69" s="151">
        <v>27</v>
      </c>
      <c r="F69" s="151"/>
      <c r="G69" s="152">
        <f t="shared" si="14"/>
        <v>0</v>
      </c>
      <c r="H69" s="153">
        <v>0</v>
      </c>
      <c r="I69" s="153">
        <f t="shared" si="15"/>
        <v>0</v>
      </c>
      <c r="O69" s="146">
        <v>2</v>
      </c>
      <c r="AA69" s="122">
        <v>12</v>
      </c>
      <c r="AB69" s="122">
        <v>0</v>
      </c>
      <c r="AC69" s="122">
        <v>48</v>
      </c>
      <c r="AZ69" s="122">
        <v>2</v>
      </c>
      <c r="BA69" s="122">
        <f t="shared" si="16"/>
        <v>0</v>
      </c>
      <c r="BB69" s="122">
        <f t="shared" si="17"/>
        <v>0</v>
      </c>
      <c r="BC69" s="122">
        <f t="shared" si="18"/>
        <v>0</v>
      </c>
      <c r="BD69" s="122">
        <f t="shared" si="19"/>
        <v>0</v>
      </c>
      <c r="BE69" s="122">
        <f t="shared" si="20"/>
        <v>0</v>
      </c>
    </row>
    <row r="70" spans="1:57" ht="12.75">
      <c r="A70" s="147">
        <v>49</v>
      </c>
      <c r="B70" s="148" t="s">
        <v>173</v>
      </c>
      <c r="C70" s="149" t="s">
        <v>174</v>
      </c>
      <c r="D70" s="150" t="s">
        <v>70</v>
      </c>
      <c r="E70" s="151">
        <v>1</v>
      </c>
      <c r="F70" s="151"/>
      <c r="G70" s="152">
        <f t="shared" si="14"/>
        <v>0</v>
      </c>
      <c r="H70" s="153">
        <v>0</v>
      </c>
      <c r="I70" s="153">
        <f t="shared" si="15"/>
        <v>0</v>
      </c>
      <c r="O70" s="146">
        <v>2</v>
      </c>
      <c r="AA70" s="122">
        <v>12</v>
      </c>
      <c r="AB70" s="122">
        <v>0</v>
      </c>
      <c r="AC70" s="122">
        <v>49</v>
      </c>
      <c r="AZ70" s="122">
        <v>2</v>
      </c>
      <c r="BA70" s="122">
        <f t="shared" si="16"/>
        <v>0</v>
      </c>
      <c r="BB70" s="122">
        <f t="shared" si="17"/>
        <v>0</v>
      </c>
      <c r="BC70" s="122">
        <f t="shared" si="18"/>
        <v>0</v>
      </c>
      <c r="BD70" s="122">
        <f t="shared" si="19"/>
        <v>0</v>
      </c>
      <c r="BE70" s="122">
        <f t="shared" si="20"/>
        <v>0</v>
      </c>
    </row>
    <row r="71" spans="1:57" ht="25.5">
      <c r="A71" s="147">
        <v>50</v>
      </c>
      <c r="B71" s="148" t="s">
        <v>175</v>
      </c>
      <c r="C71" s="149" t="s">
        <v>203</v>
      </c>
      <c r="D71" s="150" t="s">
        <v>70</v>
      </c>
      <c r="E71" s="151">
        <v>15</v>
      </c>
      <c r="F71" s="151"/>
      <c r="G71" s="152">
        <f t="shared" si="14"/>
        <v>0</v>
      </c>
      <c r="H71" s="153">
        <v>0</v>
      </c>
      <c r="I71" s="153">
        <f t="shared" si="15"/>
        <v>0</v>
      </c>
      <c r="O71" s="146">
        <v>2</v>
      </c>
      <c r="AA71" s="122">
        <v>12</v>
      </c>
      <c r="AB71" s="122">
        <v>0</v>
      </c>
      <c r="AC71" s="122">
        <v>50</v>
      </c>
      <c r="AZ71" s="122">
        <v>2</v>
      </c>
      <c r="BA71" s="122">
        <f t="shared" si="16"/>
        <v>0</v>
      </c>
      <c r="BB71" s="122">
        <f t="shared" si="17"/>
        <v>0</v>
      </c>
      <c r="BC71" s="122">
        <f t="shared" si="18"/>
        <v>0</v>
      </c>
      <c r="BD71" s="122">
        <f t="shared" si="19"/>
        <v>0</v>
      </c>
      <c r="BE71" s="122">
        <f t="shared" si="20"/>
        <v>0</v>
      </c>
    </row>
    <row r="72" spans="1:57" ht="12.75">
      <c r="A72" s="147">
        <v>51</v>
      </c>
      <c r="B72" s="148" t="s">
        <v>176</v>
      </c>
      <c r="C72" s="149" t="s">
        <v>177</v>
      </c>
      <c r="D72" s="150" t="s">
        <v>100</v>
      </c>
      <c r="E72" s="151">
        <v>72</v>
      </c>
      <c r="F72" s="151"/>
      <c r="G72" s="152">
        <f t="shared" si="14"/>
        <v>0</v>
      </c>
      <c r="H72" s="153">
        <v>0</v>
      </c>
      <c r="I72" s="153">
        <f t="shared" si="15"/>
        <v>0</v>
      </c>
      <c r="O72" s="146">
        <v>2</v>
      </c>
      <c r="AA72" s="122">
        <v>12</v>
      </c>
      <c r="AB72" s="122">
        <v>0</v>
      </c>
      <c r="AC72" s="122">
        <v>51</v>
      </c>
      <c r="AZ72" s="122">
        <v>2</v>
      </c>
      <c r="BA72" s="122">
        <f t="shared" si="16"/>
        <v>0</v>
      </c>
      <c r="BB72" s="122">
        <f t="shared" si="17"/>
        <v>0</v>
      </c>
      <c r="BC72" s="122">
        <f t="shared" si="18"/>
        <v>0</v>
      </c>
      <c r="BD72" s="122">
        <f t="shared" si="19"/>
        <v>0</v>
      </c>
      <c r="BE72" s="122">
        <f t="shared" si="20"/>
        <v>0</v>
      </c>
    </row>
    <row r="73" spans="1:57" ht="12.75">
      <c r="A73" s="147">
        <v>52</v>
      </c>
      <c r="B73" s="148" t="s">
        <v>178</v>
      </c>
      <c r="C73" s="149" t="s">
        <v>179</v>
      </c>
      <c r="D73" s="150" t="s">
        <v>85</v>
      </c>
      <c r="E73" s="151">
        <v>1</v>
      </c>
      <c r="F73" s="151"/>
      <c r="G73" s="152">
        <f t="shared" si="14"/>
        <v>0</v>
      </c>
      <c r="H73" s="153">
        <v>0</v>
      </c>
      <c r="I73" s="153">
        <f t="shared" si="15"/>
        <v>0</v>
      </c>
      <c r="O73" s="146">
        <v>2</v>
      </c>
      <c r="AA73" s="122">
        <v>12</v>
      </c>
      <c r="AB73" s="122">
        <v>0</v>
      </c>
      <c r="AC73" s="122">
        <v>52</v>
      </c>
      <c r="AZ73" s="122">
        <v>2</v>
      </c>
      <c r="BA73" s="122">
        <f t="shared" si="16"/>
        <v>0</v>
      </c>
      <c r="BB73" s="122">
        <f t="shared" si="17"/>
        <v>0</v>
      </c>
      <c r="BC73" s="122">
        <f t="shared" si="18"/>
        <v>0</v>
      </c>
      <c r="BD73" s="122">
        <f t="shared" si="19"/>
        <v>0</v>
      </c>
      <c r="BE73" s="122">
        <f t="shared" si="20"/>
        <v>0</v>
      </c>
    </row>
    <row r="74" spans="1:57" ht="12.75">
      <c r="A74" s="147">
        <v>53</v>
      </c>
      <c r="B74" s="148" t="s">
        <v>180</v>
      </c>
      <c r="C74" s="149" t="s">
        <v>181</v>
      </c>
      <c r="D74" s="150" t="s">
        <v>70</v>
      </c>
      <c r="E74" s="151">
        <v>2</v>
      </c>
      <c r="F74" s="151"/>
      <c r="G74" s="152">
        <f t="shared" si="14"/>
        <v>0</v>
      </c>
      <c r="H74" s="153">
        <v>0</v>
      </c>
      <c r="I74" s="153">
        <f t="shared" si="15"/>
        <v>0</v>
      </c>
      <c r="O74" s="146">
        <v>2</v>
      </c>
      <c r="AA74" s="122">
        <v>12</v>
      </c>
      <c r="AB74" s="122">
        <v>0</v>
      </c>
      <c r="AC74" s="122">
        <v>53</v>
      </c>
      <c r="AZ74" s="122">
        <v>2</v>
      </c>
      <c r="BA74" s="122">
        <f t="shared" si="16"/>
        <v>0</v>
      </c>
      <c r="BB74" s="122">
        <f t="shared" si="17"/>
        <v>0</v>
      </c>
      <c r="BC74" s="122">
        <f t="shared" si="18"/>
        <v>0</v>
      </c>
      <c r="BD74" s="122">
        <f t="shared" si="19"/>
        <v>0</v>
      </c>
      <c r="BE74" s="122">
        <f t="shared" si="20"/>
        <v>0</v>
      </c>
    </row>
    <row r="75" spans="1:57" ht="12.75">
      <c r="A75" s="147">
        <v>54</v>
      </c>
      <c r="B75" s="148" t="s">
        <v>180</v>
      </c>
      <c r="C75" s="149" t="s">
        <v>182</v>
      </c>
      <c r="D75" s="150" t="s">
        <v>70</v>
      </c>
      <c r="E75" s="151">
        <v>2</v>
      </c>
      <c r="F75" s="151"/>
      <c r="G75" s="152">
        <f t="shared" si="14"/>
        <v>0</v>
      </c>
      <c r="H75" s="153">
        <v>0</v>
      </c>
      <c r="I75" s="153">
        <f t="shared" si="15"/>
        <v>0</v>
      </c>
      <c r="O75" s="146">
        <v>2</v>
      </c>
      <c r="AA75" s="122">
        <v>12</v>
      </c>
      <c r="AB75" s="122">
        <v>0</v>
      </c>
      <c r="AC75" s="122">
        <v>54</v>
      </c>
      <c r="AZ75" s="122">
        <v>2</v>
      </c>
      <c r="BA75" s="122">
        <f t="shared" si="16"/>
        <v>0</v>
      </c>
      <c r="BB75" s="122">
        <f t="shared" si="17"/>
        <v>0</v>
      </c>
      <c r="BC75" s="122">
        <f t="shared" si="18"/>
        <v>0</v>
      </c>
      <c r="BD75" s="122">
        <f t="shared" si="19"/>
        <v>0</v>
      </c>
      <c r="BE75" s="122">
        <f t="shared" si="20"/>
        <v>0</v>
      </c>
    </row>
    <row r="76" spans="1:57" ht="12.75">
      <c r="A76" s="147">
        <v>55</v>
      </c>
      <c r="B76" s="148" t="s">
        <v>183</v>
      </c>
      <c r="C76" s="149" t="s">
        <v>184</v>
      </c>
      <c r="D76" s="150" t="s">
        <v>70</v>
      </c>
      <c r="E76" s="151">
        <v>2</v>
      </c>
      <c r="F76" s="151"/>
      <c r="G76" s="152">
        <f t="shared" si="14"/>
        <v>0</v>
      </c>
      <c r="H76" s="153">
        <v>0</v>
      </c>
      <c r="I76" s="153">
        <f t="shared" si="15"/>
        <v>0</v>
      </c>
      <c r="O76" s="146">
        <v>2</v>
      </c>
      <c r="AA76" s="122">
        <v>12</v>
      </c>
      <c r="AB76" s="122">
        <v>0</v>
      </c>
      <c r="AC76" s="122">
        <v>55</v>
      </c>
      <c r="AZ76" s="122">
        <v>2</v>
      </c>
      <c r="BA76" s="122">
        <f t="shared" si="16"/>
        <v>0</v>
      </c>
      <c r="BB76" s="122">
        <f t="shared" si="17"/>
        <v>0</v>
      </c>
      <c r="BC76" s="122">
        <f t="shared" si="18"/>
        <v>0</v>
      </c>
      <c r="BD76" s="122">
        <f t="shared" si="19"/>
        <v>0</v>
      </c>
      <c r="BE76" s="122">
        <f t="shared" si="20"/>
        <v>0</v>
      </c>
    </row>
    <row r="77" spans="1:57" ht="12.75">
      <c r="A77" s="147">
        <v>56</v>
      </c>
      <c r="B77" s="148" t="s">
        <v>185</v>
      </c>
      <c r="C77" s="149" t="s">
        <v>204</v>
      </c>
      <c r="D77" s="150" t="s">
        <v>85</v>
      </c>
      <c r="E77" s="151">
        <v>1</v>
      </c>
      <c r="F77" s="151"/>
      <c r="G77" s="152">
        <f t="shared" si="14"/>
        <v>0</v>
      </c>
      <c r="H77" s="153">
        <v>0</v>
      </c>
      <c r="I77" s="153">
        <f t="shared" si="15"/>
        <v>0</v>
      </c>
      <c r="O77" s="146">
        <v>2</v>
      </c>
      <c r="AA77" s="122">
        <v>12</v>
      </c>
      <c r="AB77" s="122">
        <v>0</v>
      </c>
      <c r="AC77" s="122">
        <v>56</v>
      </c>
      <c r="AZ77" s="122">
        <v>2</v>
      </c>
      <c r="BA77" s="122">
        <f t="shared" si="16"/>
        <v>0</v>
      </c>
      <c r="BB77" s="122">
        <f t="shared" si="17"/>
        <v>0</v>
      </c>
      <c r="BC77" s="122">
        <f t="shared" si="18"/>
        <v>0</v>
      </c>
      <c r="BD77" s="122">
        <f t="shared" si="19"/>
        <v>0</v>
      </c>
      <c r="BE77" s="122">
        <f t="shared" si="20"/>
        <v>0</v>
      </c>
    </row>
    <row r="78" spans="1:57" ht="12.75">
      <c r="A78" s="147">
        <v>57</v>
      </c>
      <c r="B78" s="148" t="s">
        <v>186</v>
      </c>
      <c r="C78" s="149" t="s">
        <v>205</v>
      </c>
      <c r="D78" s="150" t="s">
        <v>85</v>
      </c>
      <c r="E78" s="151">
        <v>1</v>
      </c>
      <c r="F78" s="151"/>
      <c r="G78" s="152">
        <f t="shared" si="14"/>
        <v>0</v>
      </c>
      <c r="H78" s="153">
        <v>0</v>
      </c>
      <c r="I78" s="153">
        <f t="shared" si="15"/>
        <v>0</v>
      </c>
      <c r="O78" s="146">
        <v>2</v>
      </c>
      <c r="AA78" s="122">
        <v>12</v>
      </c>
      <c r="AB78" s="122">
        <v>0</v>
      </c>
      <c r="AC78" s="122">
        <v>57</v>
      </c>
      <c r="AZ78" s="122">
        <v>2</v>
      </c>
      <c r="BA78" s="122">
        <f t="shared" si="16"/>
        <v>0</v>
      </c>
      <c r="BB78" s="122">
        <f t="shared" si="17"/>
        <v>0</v>
      </c>
      <c r="BC78" s="122">
        <f t="shared" si="18"/>
        <v>0</v>
      </c>
      <c r="BD78" s="122">
        <f t="shared" si="19"/>
        <v>0</v>
      </c>
      <c r="BE78" s="122">
        <f t="shared" si="20"/>
        <v>0</v>
      </c>
    </row>
    <row r="79" spans="1:57" ht="12.75">
      <c r="A79" s="147">
        <v>58</v>
      </c>
      <c r="B79" s="148" t="s">
        <v>187</v>
      </c>
      <c r="C79" s="149" t="s">
        <v>206</v>
      </c>
      <c r="D79" s="150" t="s">
        <v>85</v>
      </c>
      <c r="E79" s="151">
        <v>1</v>
      </c>
      <c r="F79" s="151"/>
      <c r="G79" s="152">
        <f t="shared" si="14"/>
        <v>0</v>
      </c>
      <c r="H79" s="153">
        <v>0</v>
      </c>
      <c r="I79" s="153">
        <f t="shared" si="15"/>
        <v>0</v>
      </c>
      <c r="O79" s="146">
        <v>2</v>
      </c>
      <c r="AA79" s="122">
        <v>12</v>
      </c>
      <c r="AB79" s="122">
        <v>0</v>
      </c>
      <c r="AC79" s="122">
        <v>58</v>
      </c>
      <c r="AZ79" s="122">
        <v>2</v>
      </c>
      <c r="BA79" s="122">
        <f t="shared" si="16"/>
        <v>0</v>
      </c>
      <c r="BB79" s="122">
        <f t="shared" si="17"/>
        <v>0</v>
      </c>
      <c r="BC79" s="122">
        <f t="shared" si="18"/>
        <v>0</v>
      </c>
      <c r="BD79" s="122">
        <f t="shared" si="19"/>
        <v>0</v>
      </c>
      <c r="BE79" s="122">
        <f t="shared" si="20"/>
        <v>0</v>
      </c>
    </row>
    <row r="80" spans="1:57" ht="12.75">
      <c r="A80" s="147">
        <v>59</v>
      </c>
      <c r="B80" s="148" t="s">
        <v>188</v>
      </c>
      <c r="C80" s="149" t="s">
        <v>207</v>
      </c>
      <c r="D80" s="150" t="s">
        <v>85</v>
      </c>
      <c r="E80" s="151">
        <v>1</v>
      </c>
      <c r="F80" s="151"/>
      <c r="G80" s="152">
        <f t="shared" si="14"/>
        <v>0</v>
      </c>
      <c r="H80" s="153">
        <v>0</v>
      </c>
      <c r="I80" s="153">
        <f t="shared" si="15"/>
        <v>0</v>
      </c>
      <c r="O80" s="146">
        <v>2</v>
      </c>
      <c r="AA80" s="122">
        <v>12</v>
      </c>
      <c r="AB80" s="122">
        <v>0</v>
      </c>
      <c r="AC80" s="122">
        <v>59</v>
      </c>
      <c r="AZ80" s="122">
        <v>2</v>
      </c>
      <c r="BA80" s="122">
        <f t="shared" si="16"/>
        <v>0</v>
      </c>
      <c r="BB80" s="122">
        <f t="shared" si="17"/>
        <v>0</v>
      </c>
      <c r="BC80" s="122">
        <f t="shared" si="18"/>
        <v>0</v>
      </c>
      <c r="BD80" s="122">
        <f t="shared" si="19"/>
        <v>0</v>
      </c>
      <c r="BE80" s="122">
        <f t="shared" si="20"/>
        <v>0</v>
      </c>
    </row>
    <row r="81" spans="1:57" ht="12.75">
      <c r="A81" s="147">
        <v>60</v>
      </c>
      <c r="B81" s="148" t="s">
        <v>189</v>
      </c>
      <c r="C81" s="149" t="s">
        <v>208</v>
      </c>
      <c r="D81" s="150" t="s">
        <v>85</v>
      </c>
      <c r="E81" s="151">
        <v>1</v>
      </c>
      <c r="F81" s="151"/>
      <c r="G81" s="152">
        <f t="shared" si="14"/>
        <v>0</v>
      </c>
      <c r="H81" s="153">
        <v>0</v>
      </c>
      <c r="I81" s="153">
        <f t="shared" si="15"/>
        <v>0</v>
      </c>
      <c r="O81" s="146">
        <v>2</v>
      </c>
      <c r="AA81" s="122">
        <v>12</v>
      </c>
      <c r="AB81" s="122">
        <v>0</v>
      </c>
      <c r="AC81" s="122">
        <v>60</v>
      </c>
      <c r="AZ81" s="122">
        <v>2</v>
      </c>
      <c r="BA81" s="122">
        <f t="shared" si="16"/>
        <v>0</v>
      </c>
      <c r="BB81" s="122">
        <f t="shared" si="17"/>
        <v>0</v>
      </c>
      <c r="BC81" s="122">
        <f t="shared" si="18"/>
        <v>0</v>
      </c>
      <c r="BD81" s="122">
        <f t="shared" si="19"/>
        <v>0</v>
      </c>
      <c r="BE81" s="122">
        <f t="shared" si="20"/>
        <v>0</v>
      </c>
    </row>
    <row r="82" spans="1:57" ht="12.75">
      <c r="A82" s="147">
        <v>61</v>
      </c>
      <c r="B82" s="148" t="s">
        <v>190</v>
      </c>
      <c r="C82" s="149" t="s">
        <v>209</v>
      </c>
      <c r="D82" s="150" t="s">
        <v>70</v>
      </c>
      <c r="E82" s="151">
        <v>2</v>
      </c>
      <c r="F82" s="151"/>
      <c r="G82" s="152">
        <f t="shared" si="14"/>
        <v>0</v>
      </c>
      <c r="H82" s="153">
        <v>0</v>
      </c>
      <c r="I82" s="153">
        <f t="shared" si="15"/>
        <v>0</v>
      </c>
      <c r="O82" s="146">
        <v>2</v>
      </c>
      <c r="AA82" s="122">
        <v>12</v>
      </c>
      <c r="AB82" s="122">
        <v>0</v>
      </c>
      <c r="AC82" s="122">
        <v>61</v>
      </c>
      <c r="AZ82" s="122">
        <v>2</v>
      </c>
      <c r="BA82" s="122">
        <f t="shared" si="16"/>
        <v>0</v>
      </c>
      <c r="BB82" s="122">
        <f t="shared" si="17"/>
        <v>0</v>
      </c>
      <c r="BC82" s="122">
        <f t="shared" si="18"/>
        <v>0</v>
      </c>
      <c r="BD82" s="122">
        <f t="shared" si="19"/>
        <v>0</v>
      </c>
      <c r="BE82" s="122">
        <f t="shared" si="20"/>
        <v>0</v>
      </c>
    </row>
    <row r="83" spans="1:57" ht="12.75">
      <c r="A83" s="147">
        <v>62</v>
      </c>
      <c r="B83" s="148" t="s">
        <v>191</v>
      </c>
      <c r="C83" s="149" t="s">
        <v>210</v>
      </c>
      <c r="D83" s="150" t="s">
        <v>85</v>
      </c>
      <c r="E83" s="151">
        <v>1</v>
      </c>
      <c r="F83" s="151"/>
      <c r="G83" s="152">
        <f t="shared" si="14"/>
        <v>0</v>
      </c>
      <c r="H83" s="153">
        <v>0</v>
      </c>
      <c r="I83" s="153">
        <f t="shared" si="15"/>
        <v>0</v>
      </c>
      <c r="O83" s="146">
        <v>2</v>
      </c>
      <c r="AA83" s="122">
        <v>12</v>
      </c>
      <c r="AB83" s="122">
        <v>0</v>
      </c>
      <c r="AC83" s="122">
        <v>62</v>
      </c>
      <c r="AZ83" s="122">
        <v>2</v>
      </c>
      <c r="BA83" s="122">
        <f t="shared" si="16"/>
        <v>0</v>
      </c>
      <c r="BB83" s="122">
        <f t="shared" si="17"/>
        <v>0</v>
      </c>
      <c r="BC83" s="122">
        <f t="shared" si="18"/>
        <v>0</v>
      </c>
      <c r="BD83" s="122">
        <f t="shared" si="19"/>
        <v>0</v>
      </c>
      <c r="BE83" s="122">
        <f t="shared" si="20"/>
        <v>0</v>
      </c>
    </row>
    <row r="84" spans="1:57" ht="12.75">
      <c r="A84" s="147">
        <v>63</v>
      </c>
      <c r="B84" s="148" t="s">
        <v>192</v>
      </c>
      <c r="C84" s="149" t="s">
        <v>193</v>
      </c>
      <c r="D84" s="150" t="s">
        <v>100</v>
      </c>
      <c r="E84" s="151">
        <v>20</v>
      </c>
      <c r="F84" s="151"/>
      <c r="G84" s="152">
        <f t="shared" si="14"/>
        <v>0</v>
      </c>
      <c r="H84" s="153"/>
      <c r="I84" s="153">
        <f t="shared" si="15"/>
        <v>0</v>
      </c>
      <c r="O84" s="146">
        <v>2</v>
      </c>
      <c r="AA84" s="122">
        <v>12</v>
      </c>
      <c r="AB84" s="122">
        <v>0</v>
      </c>
      <c r="AC84" s="122">
        <v>63</v>
      </c>
      <c r="AZ84" s="122">
        <v>2</v>
      </c>
      <c r="BA84" s="122">
        <f t="shared" si="16"/>
        <v>0</v>
      </c>
      <c r="BB84" s="122">
        <f t="shared" si="17"/>
        <v>0</v>
      </c>
      <c r="BC84" s="122">
        <f t="shared" si="18"/>
        <v>0</v>
      </c>
      <c r="BD84" s="122">
        <f t="shared" si="19"/>
        <v>0</v>
      </c>
      <c r="BE84" s="122">
        <f t="shared" si="20"/>
        <v>0</v>
      </c>
    </row>
    <row r="85" spans="1:57" ht="12.75">
      <c r="A85" s="147">
        <v>64</v>
      </c>
      <c r="B85" s="148" t="s">
        <v>194</v>
      </c>
      <c r="C85" s="149" t="s">
        <v>195</v>
      </c>
      <c r="D85" s="150" t="s">
        <v>70</v>
      </c>
      <c r="E85" s="151">
        <v>1</v>
      </c>
      <c r="F85" s="151"/>
      <c r="G85" s="152">
        <f t="shared" si="14"/>
        <v>0</v>
      </c>
      <c r="H85" s="153"/>
      <c r="I85" s="153">
        <f t="shared" si="15"/>
        <v>0</v>
      </c>
      <c r="O85" s="146">
        <v>2</v>
      </c>
      <c r="AA85" s="122">
        <v>12</v>
      </c>
      <c r="AB85" s="122">
        <v>0</v>
      </c>
      <c r="AC85" s="122">
        <v>64</v>
      </c>
      <c r="AZ85" s="122">
        <v>2</v>
      </c>
      <c r="BA85" s="122">
        <f t="shared" si="16"/>
        <v>0</v>
      </c>
      <c r="BB85" s="122">
        <f t="shared" si="17"/>
        <v>0</v>
      </c>
      <c r="BC85" s="122">
        <f t="shared" si="18"/>
        <v>0</v>
      </c>
      <c r="BD85" s="122">
        <f t="shared" si="19"/>
        <v>0</v>
      </c>
      <c r="BE85" s="122">
        <f t="shared" si="20"/>
        <v>0</v>
      </c>
    </row>
    <row r="86" spans="1:57" ht="12.75">
      <c r="A86" s="147">
        <v>65</v>
      </c>
      <c r="B86" s="148" t="s">
        <v>194</v>
      </c>
      <c r="C86" s="149" t="s">
        <v>196</v>
      </c>
      <c r="D86" s="150" t="s">
        <v>70</v>
      </c>
      <c r="E86" s="151">
        <v>1</v>
      </c>
      <c r="F86" s="151"/>
      <c r="G86" s="152">
        <f t="shared" si="14"/>
        <v>0</v>
      </c>
      <c r="H86" s="153"/>
      <c r="I86" s="153">
        <f t="shared" si="15"/>
        <v>0</v>
      </c>
      <c r="O86" s="146">
        <v>2</v>
      </c>
      <c r="AA86" s="122">
        <v>12</v>
      </c>
      <c r="AB86" s="122">
        <v>0</v>
      </c>
      <c r="AC86" s="122">
        <v>65</v>
      </c>
      <c r="AZ86" s="122">
        <v>2</v>
      </c>
      <c r="BA86" s="122">
        <f t="shared" si="16"/>
        <v>0</v>
      </c>
      <c r="BB86" s="122">
        <f t="shared" si="17"/>
        <v>0</v>
      </c>
      <c r="BC86" s="122">
        <f t="shared" si="18"/>
        <v>0</v>
      </c>
      <c r="BD86" s="122">
        <f t="shared" si="19"/>
        <v>0</v>
      </c>
      <c r="BE86" s="122">
        <f t="shared" si="20"/>
        <v>0</v>
      </c>
    </row>
    <row r="87" spans="1:57" ht="12.75">
      <c r="A87" s="147">
        <v>66</v>
      </c>
      <c r="B87" s="148" t="s">
        <v>197</v>
      </c>
      <c r="C87" s="149" t="s">
        <v>198</v>
      </c>
      <c r="D87" s="150" t="s">
        <v>54</v>
      </c>
      <c r="E87" s="151">
        <v>0</v>
      </c>
      <c r="F87" s="151"/>
      <c r="G87" s="152">
        <f t="shared" si="14"/>
        <v>0</v>
      </c>
      <c r="H87" s="153">
        <v>0</v>
      </c>
      <c r="I87" s="153">
        <f t="shared" si="15"/>
        <v>0</v>
      </c>
      <c r="O87" s="146">
        <v>2</v>
      </c>
      <c r="AA87" s="122">
        <v>12</v>
      </c>
      <c r="AB87" s="122">
        <v>0</v>
      </c>
      <c r="AC87" s="122">
        <v>66</v>
      </c>
      <c r="AZ87" s="122">
        <v>2</v>
      </c>
      <c r="BA87" s="122">
        <f t="shared" si="16"/>
        <v>0</v>
      </c>
      <c r="BB87" s="122">
        <f t="shared" si="17"/>
        <v>0</v>
      </c>
      <c r="BC87" s="122">
        <f t="shared" si="18"/>
        <v>0</v>
      </c>
      <c r="BD87" s="122">
        <f t="shared" si="19"/>
        <v>0</v>
      </c>
      <c r="BE87" s="122">
        <f t="shared" si="20"/>
        <v>0</v>
      </c>
    </row>
    <row r="88" spans="1:57" ht="12.75">
      <c r="A88" s="142"/>
      <c r="B88" s="174" t="s">
        <v>71</v>
      </c>
      <c r="C88" s="175" t="str">
        <f>CONCATENATE(B64," ",C64)</f>
        <v>767 Konstrukce zámečnické</v>
      </c>
      <c r="D88" s="142"/>
      <c r="E88" s="176"/>
      <c r="F88" s="176"/>
      <c r="G88" s="177">
        <f>SUM(G64:G87)</f>
        <v>0</v>
      </c>
      <c r="H88" s="141"/>
      <c r="I88" s="178">
        <f>SUM(I64:I87)</f>
        <v>0</v>
      </c>
      <c r="O88" s="146">
        <v>4</v>
      </c>
      <c r="BA88" s="161">
        <f>SUM(BA64:BA87)</f>
        <v>0</v>
      </c>
      <c r="BB88" s="161">
        <f>SUM(BB64:BB87)</f>
        <v>0</v>
      </c>
      <c r="BC88" s="161">
        <f>SUM(BC64:BC87)</f>
        <v>0</v>
      </c>
      <c r="BD88" s="161">
        <f>SUM(BD64:BD87)</f>
        <v>0</v>
      </c>
      <c r="BE88" s="161">
        <f>SUM(BE64:BE87)</f>
        <v>0</v>
      </c>
    </row>
    <row r="89" spans="1:9" ht="12.75">
      <c r="A89" s="187"/>
      <c r="B89" s="182"/>
      <c r="C89" s="182"/>
      <c r="D89" s="182"/>
      <c r="E89" s="182"/>
      <c r="F89" s="182"/>
      <c r="G89" s="182"/>
      <c r="H89" s="182"/>
      <c r="I89" s="179"/>
    </row>
    <row r="90" spans="1:9" ht="12.75">
      <c r="A90" s="147">
        <v>67</v>
      </c>
      <c r="B90" s="183"/>
      <c r="C90" s="185" t="s">
        <v>219</v>
      </c>
      <c r="D90" s="183"/>
      <c r="E90" s="183"/>
      <c r="F90" s="183"/>
      <c r="G90" s="183"/>
      <c r="H90" s="183"/>
      <c r="I90" s="180"/>
    </row>
    <row r="91" spans="1:9" ht="12.75">
      <c r="A91" s="188">
        <v>68</v>
      </c>
      <c r="B91" s="184"/>
      <c r="C91" s="186" t="s">
        <v>220</v>
      </c>
      <c r="D91" s="184"/>
      <c r="E91" s="184"/>
      <c r="F91" s="184"/>
      <c r="G91" s="184"/>
      <c r="H91" s="184"/>
      <c r="I91" s="181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spans="1:7" ht="12.75">
      <c r="A112" s="162"/>
      <c r="B112" s="162"/>
      <c r="C112" s="162"/>
      <c r="D112" s="162"/>
      <c r="E112" s="162"/>
      <c r="F112" s="162"/>
      <c r="G112" s="162"/>
    </row>
    <row r="113" spans="1:7" ht="12.75">
      <c r="A113" s="162"/>
      <c r="B113" s="162"/>
      <c r="C113" s="162"/>
      <c r="D113" s="162"/>
      <c r="E113" s="162"/>
      <c r="F113" s="162"/>
      <c r="G113" s="162"/>
    </row>
    <row r="114" spans="1:7" ht="12.75">
      <c r="A114" s="162"/>
      <c r="B114" s="162"/>
      <c r="C114" s="162"/>
      <c r="D114" s="162"/>
      <c r="E114" s="162"/>
      <c r="F114" s="162"/>
      <c r="G114" s="162"/>
    </row>
    <row r="115" spans="1:7" ht="12.75">
      <c r="A115" s="162"/>
      <c r="B115" s="162"/>
      <c r="C115" s="162"/>
      <c r="D115" s="162"/>
      <c r="E115" s="162"/>
      <c r="F115" s="162"/>
      <c r="G115" s="16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spans="1:2" ht="12.75">
      <c r="A141" s="163"/>
      <c r="B141" s="163"/>
    </row>
    <row r="142" spans="1:7" ht="12.75">
      <c r="A142" s="162"/>
      <c r="B142" s="162"/>
      <c r="C142" s="165"/>
      <c r="D142" s="165"/>
      <c r="E142" s="166"/>
      <c r="F142" s="165"/>
      <c r="G142" s="167"/>
    </row>
    <row r="143" spans="1:7" ht="12.75">
      <c r="A143" s="168"/>
      <c r="B143" s="168"/>
      <c r="C143" s="162"/>
      <c r="D143" s="162"/>
      <c r="E143" s="169"/>
      <c r="F143" s="162"/>
      <c r="G143" s="162"/>
    </row>
    <row r="144" spans="1:7" ht="12.75">
      <c r="A144" s="162"/>
      <c r="B144" s="162"/>
      <c r="C144" s="162"/>
      <c r="D144" s="162"/>
      <c r="E144" s="169"/>
      <c r="F144" s="162"/>
      <c r="G144" s="162"/>
    </row>
    <row r="145" spans="1:7" ht="12.75">
      <c r="A145" s="162"/>
      <c r="B145" s="162"/>
      <c r="C145" s="162"/>
      <c r="D145" s="162"/>
      <c r="E145" s="169"/>
      <c r="F145" s="162"/>
      <c r="G145" s="162"/>
    </row>
    <row r="146" spans="1:7" ht="12.75">
      <c r="A146" s="162"/>
      <c r="B146" s="162"/>
      <c r="C146" s="162"/>
      <c r="D146" s="162"/>
      <c r="E146" s="169"/>
      <c r="F146" s="162"/>
      <c r="G146" s="162"/>
    </row>
    <row r="147" spans="1:7" ht="12.75">
      <c r="A147" s="162"/>
      <c r="B147" s="162"/>
      <c r="C147" s="162"/>
      <c r="D147" s="162"/>
      <c r="E147" s="169"/>
      <c r="F147" s="162"/>
      <c r="G147" s="162"/>
    </row>
    <row r="148" spans="1:7" ht="12.75">
      <c r="A148" s="162"/>
      <c r="B148" s="162"/>
      <c r="C148" s="162"/>
      <c r="D148" s="162"/>
      <c r="E148" s="169"/>
      <c r="F148" s="162"/>
      <c r="G148" s="162"/>
    </row>
    <row r="149" spans="1:7" ht="12.75">
      <c r="A149" s="162"/>
      <c r="B149" s="162"/>
      <c r="C149" s="162"/>
      <c r="D149" s="162"/>
      <c r="E149" s="169"/>
      <c r="F149" s="162"/>
      <c r="G149" s="162"/>
    </row>
    <row r="150" spans="1:7" ht="12.75">
      <c r="A150" s="162"/>
      <c r="B150" s="162"/>
      <c r="C150" s="162"/>
      <c r="D150" s="162"/>
      <c r="E150" s="169"/>
      <c r="F150" s="162"/>
      <c r="G150" s="162"/>
    </row>
    <row r="151" spans="1:7" ht="12.75">
      <c r="A151" s="162"/>
      <c r="B151" s="162"/>
      <c r="C151" s="162"/>
      <c r="D151" s="162"/>
      <c r="E151" s="169"/>
      <c r="F151" s="162"/>
      <c r="G151" s="162"/>
    </row>
    <row r="152" spans="1:7" ht="12.75">
      <c r="A152" s="162"/>
      <c r="B152" s="162"/>
      <c r="C152" s="162"/>
      <c r="D152" s="162"/>
      <c r="E152" s="169"/>
      <c r="F152" s="162"/>
      <c r="G152" s="162"/>
    </row>
    <row r="153" spans="1:7" ht="12.75">
      <c r="A153" s="162"/>
      <c r="B153" s="162"/>
      <c r="C153" s="162"/>
      <c r="D153" s="162"/>
      <c r="E153" s="169"/>
      <c r="F153" s="162"/>
      <c r="G153" s="162"/>
    </row>
    <row r="154" spans="1:7" ht="12.75">
      <c r="A154" s="162"/>
      <c r="B154" s="162"/>
      <c r="C154" s="162"/>
      <c r="D154" s="162"/>
      <c r="E154" s="169"/>
      <c r="F154" s="162"/>
      <c r="G154" s="162"/>
    </row>
    <row r="155" spans="1:7" ht="12.75">
      <c r="A155" s="162"/>
      <c r="B155" s="162"/>
      <c r="C155" s="162"/>
      <c r="D155" s="162"/>
      <c r="E155" s="169"/>
      <c r="F155" s="162"/>
      <c r="G155" s="162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Vrba Zdeněk</dc:creator>
  <cp:keywords/>
  <dc:description/>
  <cp:lastModifiedBy>Brniště</cp:lastModifiedBy>
  <dcterms:created xsi:type="dcterms:W3CDTF">2012-12-04T09:42:08Z</dcterms:created>
  <dcterms:modified xsi:type="dcterms:W3CDTF">2012-12-14T08:12:54Z</dcterms:modified>
  <cp:category/>
  <cp:version/>
  <cp:contentType/>
  <cp:contentStatus/>
</cp:coreProperties>
</file>