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-15" yWindow="-15" windowWidth="4680" windowHeight="4965"/>
  </bookViews>
  <sheets>
    <sheet name="Položkový rozpočet" sheetId="8" r:id="rId1"/>
    <sheet name="Rekapitulace" sheetId="9" r:id="rId2"/>
    <sheet name="Krycí list" sheetId="10" r:id="rId3"/>
  </sheets>
  <definedNames>
    <definedName name="CenyK">'Krycí list'!$C$18</definedName>
    <definedName name="Datum">'Položkový rozpočet'!#REF!</definedName>
    <definedName name="DatumR">Rekapitulace!$D$1</definedName>
    <definedName name="NazevObjektu">'Položkový rozpočet'!$C$2</definedName>
    <definedName name="NazevStavby">'Položkový rozpočet'!$C$1</definedName>
    <definedName name="_xlnm.Print_Titles" localSheetId="0">'Položkový rozpočet'!$1:$5</definedName>
    <definedName name="PolBegin">'Položkový rozpočet'!$A$5</definedName>
    <definedName name="PolBeginR">Rekapitulace!$A$9</definedName>
    <definedName name="StrediskoK">'Krycí list'!$C$12</definedName>
    <definedName name="ZpracovalK">'Krycí list'!$F$31</definedName>
  </definedNames>
  <calcPr calcId="125725" fullCalcOnLoad="1"/>
</workbook>
</file>

<file path=xl/calcChain.xml><?xml version="1.0" encoding="utf-8"?>
<calcChain xmlns="http://schemas.openxmlformats.org/spreadsheetml/2006/main">
  <c r="C20" i="10"/>
  <c r="C22"/>
  <c r="D36" i="9"/>
  <c r="C35"/>
  <c r="H282" i="8"/>
  <c r="F282"/>
  <c r="F280"/>
  <c r="D30" i="9"/>
  <c r="H276" i="8"/>
  <c r="G274"/>
  <c r="G276" s="1"/>
  <c r="C30" i="9" s="1"/>
  <c r="A30"/>
  <c r="B30"/>
  <c r="D29"/>
  <c r="H270" i="8"/>
  <c r="G268"/>
  <c r="G266"/>
  <c r="G270" s="1"/>
  <c r="C29" i="9" s="1"/>
  <c r="A29"/>
  <c r="B29"/>
  <c r="D28"/>
  <c r="H262" i="8"/>
  <c r="G260"/>
  <c r="G258"/>
  <c r="G256"/>
  <c r="G254"/>
  <c r="G252"/>
  <c r="G262" s="1"/>
  <c r="C28" i="9" s="1"/>
  <c r="A28"/>
  <c r="B28"/>
  <c r="D27"/>
  <c r="H248" i="8"/>
  <c r="G246"/>
  <c r="G244"/>
  <c r="G242"/>
  <c r="G240"/>
  <c r="G248" s="1"/>
  <c r="C27" i="9" s="1"/>
  <c r="A27"/>
  <c r="B27"/>
  <c r="D26"/>
  <c r="H236" i="8"/>
  <c r="G234"/>
  <c r="G232"/>
  <c r="G230"/>
  <c r="G228"/>
  <c r="G236" s="1"/>
  <c r="C26" i="9" s="1"/>
  <c r="A26"/>
  <c r="B26"/>
  <c r="D25"/>
  <c r="H224" i="8"/>
  <c r="G222"/>
  <c r="G220"/>
  <c r="G218"/>
  <c r="G216"/>
  <c r="G214"/>
  <c r="G212"/>
  <c r="G210"/>
  <c r="G208"/>
  <c r="G224" s="1"/>
  <c r="C25" i="9" s="1"/>
  <c r="A25"/>
  <c r="B25"/>
  <c r="D24"/>
  <c r="H204" i="8"/>
  <c r="G202"/>
  <c r="G200"/>
  <c r="G198"/>
  <c r="G196"/>
  <c r="G194"/>
  <c r="G192"/>
  <c r="G190"/>
  <c r="G188"/>
  <c r="G186"/>
  <c r="G184"/>
  <c r="G182"/>
  <c r="G180"/>
  <c r="G178"/>
  <c r="G204" s="1"/>
  <c r="C24" i="9" s="1"/>
  <c r="A24"/>
  <c r="B24"/>
  <c r="D23"/>
  <c r="H174" i="8"/>
  <c r="G172"/>
  <c r="G170"/>
  <c r="G168"/>
  <c r="G166"/>
  <c r="G164"/>
  <c r="G174" s="1"/>
  <c r="C23" i="9" s="1"/>
  <c r="A23"/>
  <c r="B23"/>
  <c r="D22"/>
  <c r="H160" i="8"/>
  <c r="G158"/>
  <c r="G156"/>
  <c r="G160" s="1"/>
  <c r="C22" i="9" s="1"/>
  <c r="A22"/>
  <c r="B22"/>
  <c r="D21"/>
  <c r="H152" i="8"/>
  <c r="G150"/>
  <c r="G148"/>
  <c r="G146"/>
  <c r="G144"/>
  <c r="G142"/>
  <c r="G152" s="1"/>
  <c r="C21" i="9" s="1"/>
  <c r="A21"/>
  <c r="B21"/>
  <c r="D20"/>
  <c r="H138" i="8"/>
  <c r="G136"/>
  <c r="G134"/>
  <c r="G132"/>
  <c r="G130"/>
  <c r="G138" s="1"/>
  <c r="C20" i="9" s="1"/>
  <c r="A20"/>
  <c r="B20"/>
  <c r="D19"/>
  <c r="H126" i="8"/>
  <c r="G124"/>
  <c r="G126" s="1"/>
  <c r="C19" i="9" s="1"/>
  <c r="A19"/>
  <c r="B19"/>
  <c r="D18"/>
  <c r="H120" i="8"/>
  <c r="G118"/>
  <c r="G116"/>
  <c r="G114"/>
  <c r="G112"/>
  <c r="G110"/>
  <c r="G120" s="1"/>
  <c r="C18" i="9" s="1"/>
  <c r="A18"/>
  <c r="B18"/>
  <c r="D17"/>
  <c r="H106" i="8"/>
  <c r="G104"/>
  <c r="G106" s="1"/>
  <c r="C17" i="9" s="1"/>
  <c r="A17"/>
  <c r="B17"/>
  <c r="D16"/>
  <c r="H100" i="8"/>
  <c r="G98"/>
  <c r="G96"/>
  <c r="G94"/>
  <c r="G92"/>
  <c r="G90"/>
  <c r="G100" s="1"/>
  <c r="C16" i="9" s="1"/>
  <c r="A16"/>
  <c r="B16"/>
  <c r="D15"/>
  <c r="H86" i="8"/>
  <c r="G84"/>
  <c r="G82"/>
  <c r="G80"/>
  <c r="G86" s="1"/>
  <c r="C15" i="9" s="1"/>
  <c r="A15"/>
  <c r="B15"/>
  <c r="D14"/>
  <c r="H76" i="8"/>
  <c r="G74"/>
  <c r="G72"/>
  <c r="G76" s="1"/>
  <c r="C14" i="9" s="1"/>
  <c r="A14"/>
  <c r="B14"/>
  <c r="D13"/>
  <c r="H68" i="8"/>
  <c r="G66"/>
  <c r="G68" s="1"/>
  <c r="C13" i="9" s="1"/>
  <c r="A13"/>
  <c r="B13"/>
  <c r="D12"/>
  <c r="H62" i="8"/>
  <c r="G60"/>
  <c r="G58"/>
  <c r="G56"/>
  <c r="G54"/>
  <c r="G62" s="1"/>
  <c r="C12" i="9" s="1"/>
  <c r="A12"/>
  <c r="B12"/>
  <c r="D11"/>
  <c r="H50" i="8"/>
  <c r="G48"/>
  <c r="G46"/>
  <c r="G50" s="1"/>
  <c r="C11" i="9" s="1"/>
  <c r="A11"/>
  <c r="B11"/>
  <c r="D10"/>
  <c r="H42" i="8"/>
  <c r="G40"/>
  <c r="G38"/>
  <c r="G36"/>
  <c r="G34"/>
  <c r="G32"/>
  <c r="A10" i="9"/>
  <c r="B10"/>
  <c r="D9"/>
  <c r="H28" i="8"/>
  <c r="G26"/>
  <c r="G24"/>
  <c r="G22"/>
  <c r="G20"/>
  <c r="G18"/>
  <c r="G16"/>
  <c r="G14"/>
  <c r="G12"/>
  <c r="G10"/>
  <c r="G8"/>
  <c r="G28" s="1"/>
  <c r="C9" i="9" s="1"/>
  <c r="A9"/>
  <c r="B9"/>
  <c r="B4"/>
  <c r="B5"/>
  <c r="A5" i="10"/>
  <c r="C10"/>
  <c r="C11"/>
  <c r="G42" i="8" l="1"/>
  <c r="G279"/>
  <c r="C10" i="9"/>
  <c r="C19" i="10" l="1"/>
  <c r="C33" i="9"/>
  <c r="E279" i="8"/>
  <c r="E280" s="1"/>
  <c r="G280" l="1"/>
  <c r="G282" s="1"/>
  <c r="C21" i="10"/>
  <c r="C34" i="9"/>
  <c r="C36" s="1"/>
  <c r="E282" i="8"/>
  <c r="C18" i="10"/>
</calcChain>
</file>

<file path=xl/sharedStrings.xml><?xml version="1.0" encoding="utf-8"?>
<sst xmlns="http://schemas.openxmlformats.org/spreadsheetml/2006/main" count="491" uniqueCount="303">
  <si>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</si>
  <si>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</si>
  <si>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</si>
  <si>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</si>
  <si>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</si>
  <si>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</si>
  <si>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</si>
  <si>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</si>
  <si>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</si>
  <si>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>Celkem tun</t>
  </si>
  <si>
    <t xml:space="preserve">                                          R E K A P I T U L A C E</t>
  </si>
  <si>
    <t xml:space="preserve">                    S T A V E B N Í C H   P R A C Í   A   D O D Á V E K</t>
  </si>
  <si>
    <t>Stavba :</t>
  </si>
  <si>
    <t>Objekt :</t>
  </si>
  <si>
    <t>Číslo</t>
  </si>
  <si>
    <t>Název stavebního oddílu</t>
  </si>
  <si>
    <t>Nabídková cena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</si>
  <si>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</si>
  <si>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</si>
  <si>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</si>
  <si>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</si>
  <si>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</si>
  <si>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</si>
  <si>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 xml:space="preserve">JKSO :           </t>
  </si>
  <si>
    <t>Cena včetně DPH :</t>
  </si>
  <si>
    <t>Hmotnost :</t>
  </si>
  <si>
    <t>Zpracoval:</t>
  </si>
  <si>
    <t>Dne:</t>
  </si>
  <si>
    <t>Stavba:</t>
  </si>
  <si>
    <t>Objekt:</t>
  </si>
  <si>
    <t>Středisko:</t>
  </si>
  <si>
    <t>Kč</t>
  </si>
  <si>
    <t>T</t>
  </si>
  <si>
    <t>Cena bez DPH:</t>
  </si>
  <si>
    <t xml:space="preserve">2520 - Dětské hřiště Pertoltice p. Ra          </t>
  </si>
  <si>
    <t xml:space="preserve">25200002 - Otevřený přístřešek                     </t>
  </si>
  <si>
    <t xml:space="preserve">                                        </t>
  </si>
  <si>
    <t xml:space="preserve">ZEMNI PRACE STAVEBNI                    </t>
  </si>
  <si>
    <t>C13120-1101</t>
  </si>
  <si>
    <t xml:space="preserve">Hloubení jam nezap hor 3 100m3          </t>
  </si>
  <si>
    <t xml:space="preserve">m3  </t>
  </si>
  <si>
    <t>C13220-1101</t>
  </si>
  <si>
    <t xml:space="preserve">Hlb rýh 60cm horn 3 100m3               </t>
  </si>
  <si>
    <t>C16110-1101</t>
  </si>
  <si>
    <t xml:space="preserve">Svislé přemíst výkopku horn4 2 5m       </t>
  </si>
  <si>
    <t>C16270-1105</t>
  </si>
  <si>
    <t xml:space="preserve">Vodorovné přem.výkopku do 10000m1-4     </t>
  </si>
  <si>
    <t>C17120-1999</t>
  </si>
  <si>
    <t xml:space="preserve">Poplatek za skladku                     </t>
  </si>
  <si>
    <t xml:space="preserve">t   </t>
  </si>
  <si>
    <t>C17410-1101</t>
  </si>
  <si>
    <t xml:space="preserve">Zásyp zhutnění                          </t>
  </si>
  <si>
    <t xml:space="preserve">58343542   </t>
  </si>
  <si>
    <t xml:space="preserve">Kamenivo tez.hrube  fr.16- 32           </t>
  </si>
  <si>
    <t>C17410-1102</t>
  </si>
  <si>
    <t xml:space="preserve">Zasyp sypaninou v uzavr.prostorach      </t>
  </si>
  <si>
    <t xml:space="preserve">se zhutnenim mezi pasy                  </t>
  </si>
  <si>
    <t xml:space="preserve">58337191   </t>
  </si>
  <si>
    <t xml:space="preserve">Štěrkopísek fr.0-32 BI                  </t>
  </si>
  <si>
    <t>C18110-1102</t>
  </si>
  <si>
    <t xml:space="preserve">Uprava plane hor.1-4                    </t>
  </si>
  <si>
    <t xml:space="preserve">m2  </t>
  </si>
  <si>
    <t xml:space="preserve">se zhutnenim strojne vc.prejezdu        </t>
  </si>
  <si>
    <t>Oddíl celkem</t>
  </si>
  <si>
    <t xml:space="preserve">ZAKLADANI                               </t>
  </si>
  <si>
    <t>C27431-3511</t>
  </si>
  <si>
    <t xml:space="preserve">Zákl.pásy BP C12/15                     </t>
  </si>
  <si>
    <t xml:space="preserve">hl.do 120cm          m                  </t>
  </si>
  <si>
    <t>C31127-1211</t>
  </si>
  <si>
    <t xml:space="preserve">Zdivo z bednicich dilcu bd 30           </t>
  </si>
  <si>
    <t xml:space="preserve">bez betonu                              </t>
  </si>
  <si>
    <t>C27432-1311</t>
  </si>
  <si>
    <t xml:space="preserve">Zákl.pásy ŽB C16/20                     </t>
  </si>
  <si>
    <t xml:space="preserve">výplň tvárnic betonem                   </t>
  </si>
  <si>
    <t xml:space="preserve">C0931      </t>
  </si>
  <si>
    <t xml:space="preserve">Řezání bet. tvárnic                     </t>
  </si>
  <si>
    <t>C27436-1721</t>
  </si>
  <si>
    <t xml:space="preserve">Výztuž zákl pásů                        </t>
  </si>
  <si>
    <t xml:space="preserve">oc 10425 A                              </t>
  </si>
  <si>
    <t xml:space="preserve">SVISLE KONSTRUKCE                       </t>
  </si>
  <si>
    <t>R31127-1211</t>
  </si>
  <si>
    <t xml:space="preserve">Zdivo z tvárnic such.zd.YTONG           </t>
  </si>
  <si>
    <t xml:space="preserve">tl.zdi 25cm 60x25x25                    </t>
  </si>
  <si>
    <t>C31638-1125</t>
  </si>
  <si>
    <t xml:space="preserve">Ventilač.krycí deska BP                 </t>
  </si>
  <si>
    <t xml:space="preserve">do  8cm s přesahem                      </t>
  </si>
  <si>
    <t xml:space="preserve">KOMUNIKACE                              </t>
  </si>
  <si>
    <t>C56475-2111</t>
  </si>
  <si>
    <t xml:space="preserve">Podklad z kamen.hrub.vel.32-63mm        </t>
  </si>
  <si>
    <t xml:space="preserve">tl.150mm                                </t>
  </si>
  <si>
    <t>C56483-1111</t>
  </si>
  <si>
    <t xml:space="preserve">Podklad ze štěrkodrti                   </t>
  </si>
  <si>
    <t xml:space="preserve">tl.100mm do 100m2 ruč.                  </t>
  </si>
  <si>
    <t>C59621-1112</t>
  </si>
  <si>
    <t xml:space="preserve">Klad zámkové dlaž tl 60mm sk A&lt;300m2    </t>
  </si>
  <si>
    <t xml:space="preserve">59228921   </t>
  </si>
  <si>
    <t xml:space="preserve">Zamkova dl.best klasiko tl.60 prirod    </t>
  </si>
  <si>
    <t xml:space="preserve">POTRUBI                                 </t>
  </si>
  <si>
    <t xml:space="preserve">U1-18      </t>
  </si>
  <si>
    <t xml:space="preserve">Kanal.dešťová PVC 125mm                 </t>
  </si>
  <si>
    <t xml:space="preserve">m   </t>
  </si>
  <si>
    <t xml:space="preserve">vč.zemních prací                        </t>
  </si>
  <si>
    <t xml:space="preserve">UPRAVA PODLOZI A ZAKLADOVE SPA          </t>
  </si>
  <si>
    <t>C21197-1121</t>
  </si>
  <si>
    <t xml:space="preserve">Zrizeni oplasteni vsak.jam geotextil    </t>
  </si>
  <si>
    <t xml:space="preserve">rozv.sirka do 2,5m                      </t>
  </si>
  <si>
    <t xml:space="preserve">693665009  </t>
  </si>
  <si>
    <t xml:space="preserve">Text pp300                              </t>
  </si>
  <si>
    <t xml:space="preserve">SCHODISTE                               </t>
  </si>
  <si>
    <t>C43435-1141</t>
  </si>
  <si>
    <t xml:space="preserve">Bed.schod stupnu na desce neb terenu    </t>
  </si>
  <si>
    <t xml:space="preserve">z prken                                 </t>
  </si>
  <si>
    <t>C43435-1142</t>
  </si>
  <si>
    <t xml:space="preserve">Odbed.schod stupnu na desce ter.        </t>
  </si>
  <si>
    <t>C43032-1313</t>
  </si>
  <si>
    <t xml:space="preserve">Schodišťové konstr.žb C16/20            </t>
  </si>
  <si>
    <t xml:space="preserve">stupně                                  </t>
  </si>
  <si>
    <t xml:space="preserve">UPRAVY POVRCHU VNEJSI                   </t>
  </si>
  <si>
    <t>C95394-1121</t>
  </si>
  <si>
    <t xml:space="preserve">Osazeni list do omitky                  </t>
  </si>
  <si>
    <t xml:space="preserve">553        </t>
  </si>
  <si>
    <t xml:space="preserve">Lista rohovnikova                       </t>
  </si>
  <si>
    <t>C61247-1439</t>
  </si>
  <si>
    <t xml:space="preserve">Penetrace sten sokrat                   </t>
  </si>
  <si>
    <t xml:space="preserve">r                                       </t>
  </si>
  <si>
    <t>C62248-1118</t>
  </si>
  <si>
    <t xml:space="preserve">Potažení sklovláknitým pletivem         </t>
  </si>
  <si>
    <t xml:space="preserve">vněj.stěn vtlač.do tmele                </t>
  </si>
  <si>
    <t>C62247-1121</t>
  </si>
  <si>
    <t xml:space="preserve">Úprava vněj.stěn BAUMIT                 </t>
  </si>
  <si>
    <t xml:space="preserve">mozaiková omítka vč.penetrace           </t>
  </si>
  <si>
    <t xml:space="preserve">LESENI                                  </t>
  </si>
  <si>
    <t>C94195-5002</t>
  </si>
  <si>
    <t xml:space="preserve">Lehké lešení kozové v.1,2-1,9m          </t>
  </si>
  <si>
    <t xml:space="preserve">montáž a demontáž                       </t>
  </si>
  <si>
    <t xml:space="preserve">DOKONCUJICI KONSTRUKCE A PRACE          </t>
  </si>
  <si>
    <t>C95290-1111</t>
  </si>
  <si>
    <t xml:space="preserve">Vycisteni budov byt.a obcan.vystavby    </t>
  </si>
  <si>
    <t xml:space="preserve">v.podlazi do 4m                         </t>
  </si>
  <si>
    <t>C95394-3122</t>
  </si>
  <si>
    <t xml:space="preserve">Osazení ost.výrobků do betonu           </t>
  </si>
  <si>
    <t xml:space="preserve">ks  </t>
  </si>
  <si>
    <t xml:space="preserve">do 5kg/ks,bez dod. I                    </t>
  </si>
  <si>
    <t xml:space="preserve">Kotevni patka BOVA                      </t>
  </si>
  <si>
    <t xml:space="preserve">27323955   </t>
  </si>
  <si>
    <t xml:space="preserve">Tmel tesnici hilti hit hy-150           </t>
  </si>
  <si>
    <t>C72117-1107</t>
  </si>
  <si>
    <t xml:space="preserve">Potrubí z novodurových trub 75x1,8      </t>
  </si>
  <si>
    <t xml:space="preserve">chránička pro elektro přípojku          </t>
  </si>
  <si>
    <t xml:space="preserve">PRESUN HMOT                             </t>
  </si>
  <si>
    <t>C99801-1001</t>
  </si>
  <si>
    <t xml:space="preserve">Pres.bez.stav.prace-budovy v.6m         </t>
  </si>
  <si>
    <t xml:space="preserve">kci.zdena,kovova                        </t>
  </si>
  <si>
    <t xml:space="preserve">IZOLACE PROTI VODE A VLHKOSTI           </t>
  </si>
  <si>
    <t>C71111-1001</t>
  </si>
  <si>
    <t xml:space="preserve">Izol.proti zem.vlhkosti za studena      </t>
  </si>
  <si>
    <t xml:space="preserve">v nater penetracni                      </t>
  </si>
  <si>
    <t xml:space="preserve">11163156   </t>
  </si>
  <si>
    <t xml:space="preserve">Lak alp s        sudy                   </t>
  </si>
  <si>
    <t>C71114-1559</t>
  </si>
  <si>
    <t xml:space="preserve">Izol.zemni vlhkosti pasy pritavenim     </t>
  </si>
  <si>
    <t xml:space="preserve">v naip                                  </t>
  </si>
  <si>
    <t xml:space="preserve">62832128   </t>
  </si>
  <si>
    <t xml:space="preserve">Lepenka glastek 40 spec.mineral         </t>
  </si>
  <si>
    <t xml:space="preserve">POVLAKOVE KRYTINY                       </t>
  </si>
  <si>
    <t>C71263-1101</t>
  </si>
  <si>
    <t xml:space="preserve">Iz.povl.str.sik.-30st pas na sucho      </t>
  </si>
  <si>
    <t xml:space="preserve">drev.podklad                            </t>
  </si>
  <si>
    <t xml:space="preserve">62831148   </t>
  </si>
  <si>
    <t xml:space="preserve">Asf. pás V 13                           </t>
  </si>
  <si>
    <t>C71269-1687</t>
  </si>
  <si>
    <t xml:space="preserve">Izolost  strech 45  pribit  aip         </t>
  </si>
  <si>
    <t xml:space="preserve">31411510   </t>
  </si>
  <si>
    <t xml:space="preserve">Hreb do krytiny 022813 2,0/20           </t>
  </si>
  <si>
    <t xml:space="preserve">kg  </t>
  </si>
  <si>
    <t>C99871-2101</t>
  </si>
  <si>
    <t xml:space="preserve">Přes.povlak.krytina-obj.do 6m           </t>
  </si>
  <si>
    <t xml:space="preserve">VNITRNI KANALIZACE                      </t>
  </si>
  <si>
    <t>C72124-2115</t>
  </si>
  <si>
    <t xml:space="preserve">Lapace stres splav plast. dn100         </t>
  </si>
  <si>
    <t xml:space="preserve">hl 600                                  </t>
  </si>
  <si>
    <t>C99872-1101</t>
  </si>
  <si>
    <t xml:space="preserve">Pres.sanita kanalizace-obj.do 6m        </t>
  </si>
  <si>
    <t xml:space="preserve">ELEKROINSTALACE                         </t>
  </si>
  <si>
    <t xml:space="preserve">C0923      </t>
  </si>
  <si>
    <t xml:space="preserve">M21 silnoproud                          </t>
  </si>
  <si>
    <t xml:space="preserve">vč.revize odhad                         </t>
  </si>
  <si>
    <t xml:space="preserve">M21 hromosvod                           </t>
  </si>
  <si>
    <t>M21-220021/</t>
  </si>
  <si>
    <t xml:space="preserve">Uzemnovaci vedeni v zemi vc.svorek      </t>
  </si>
  <si>
    <t xml:space="preserve">fe zn do 120-hromosvod                  </t>
  </si>
  <si>
    <t xml:space="preserve">35441120   </t>
  </si>
  <si>
    <t xml:space="preserve">Pasek uzemnovaci 30x4                   </t>
  </si>
  <si>
    <t xml:space="preserve">U8-828732  </t>
  </si>
  <si>
    <t xml:space="preserve">Elektropripojka zemni kabel             </t>
  </si>
  <si>
    <t xml:space="preserve">KONSTRUKCE TESARSKE                     </t>
  </si>
  <si>
    <t>C76222-2141</t>
  </si>
  <si>
    <t xml:space="preserve">Mtz zabradli rov.osy sloup.do 1,5m      </t>
  </si>
  <si>
    <t xml:space="preserve">bedneni s mezerami 10cm                 </t>
  </si>
  <si>
    <t xml:space="preserve">61100740   </t>
  </si>
  <si>
    <t xml:space="preserve">Zabradli vč.nátěru                      </t>
  </si>
  <si>
    <t>C76231-3112</t>
  </si>
  <si>
    <t xml:space="preserve">Mtz svorniku do 300mm                   </t>
  </si>
  <si>
    <t xml:space="preserve">60500005   </t>
  </si>
  <si>
    <t xml:space="preserve">Svorník                                 </t>
  </si>
  <si>
    <t xml:space="preserve">svornik dl.300 mm                       </t>
  </si>
  <si>
    <t>C76233-2110</t>
  </si>
  <si>
    <t xml:space="preserve">Mtž vaz kce krov střech p 120cm2        </t>
  </si>
  <si>
    <t xml:space="preserve">pult.sedl.                              </t>
  </si>
  <si>
    <t>C76233-2130</t>
  </si>
  <si>
    <t xml:space="preserve">Mtz vaz kci krov strech p 288cm2        </t>
  </si>
  <si>
    <t>C76233-2140</t>
  </si>
  <si>
    <t xml:space="preserve">Mtz vaz kci krov strech p 450cm2        </t>
  </si>
  <si>
    <t xml:space="preserve">60514999   </t>
  </si>
  <si>
    <t xml:space="preserve">Rezivo hranoly                          </t>
  </si>
  <si>
    <t>C76200-0001</t>
  </si>
  <si>
    <t xml:space="preserve">Hoblování hraněného řeziva              </t>
  </si>
  <si>
    <t xml:space="preserve">ručně el.hoblíkem                       </t>
  </si>
  <si>
    <t>C76234-1210</t>
  </si>
  <si>
    <t xml:space="preserve">Mtz bed strech rov.p.hr.sraz do32mm     </t>
  </si>
  <si>
    <t xml:space="preserve">sklon do 60st.                          </t>
  </si>
  <si>
    <t xml:space="preserve">61191675   </t>
  </si>
  <si>
    <t xml:space="preserve">Palubky tl. 19 mm                       </t>
  </si>
  <si>
    <t>C76239-5000</t>
  </si>
  <si>
    <t xml:space="preserve">Spojovací a ochranné prostředky         </t>
  </si>
  <si>
    <t xml:space="preserve">pro pol.A01 76233,34,35,36              </t>
  </si>
  <si>
    <t>C99876-2102</t>
  </si>
  <si>
    <t xml:space="preserve">Přes.kce.tesařských-obj.do 12m          </t>
  </si>
  <si>
    <t xml:space="preserve">KONSTRUKCE KLEMPIRSKE                   </t>
  </si>
  <si>
    <t>C76421-1301</t>
  </si>
  <si>
    <t xml:space="preserve">Klemp zn zastres hlad s1000  -30st      </t>
  </si>
  <si>
    <t xml:space="preserve">tzn stříška pilíře                      </t>
  </si>
  <si>
    <t>C76422-3320</t>
  </si>
  <si>
    <t xml:space="preserve">Klemp zn okap  mk  rš 250               </t>
  </si>
  <si>
    <t xml:space="preserve">tzn                                     </t>
  </si>
  <si>
    <t>C76425-2301</t>
  </si>
  <si>
    <t xml:space="preserve">Klemp zn žlab podok plk rš250 dl5-m     </t>
  </si>
  <si>
    <t>C76425-2303</t>
  </si>
  <si>
    <t xml:space="preserve">Klemp zn žlab podok plk rš330 dl5-m     </t>
  </si>
  <si>
    <t>C76425-9331</t>
  </si>
  <si>
    <t xml:space="preserve">Klemp zn žlab kotlík                    </t>
  </si>
  <si>
    <t>C76429-1320</t>
  </si>
  <si>
    <t xml:space="preserve">Klemp zn závětr lišta  rš 330           </t>
  </si>
  <si>
    <t>C76455-4302</t>
  </si>
  <si>
    <t xml:space="preserve">Klemp zn trouby odpad kruh  d 100       </t>
  </si>
  <si>
    <t>C99876-4101</t>
  </si>
  <si>
    <t xml:space="preserve">Pres.kci.klempirskych-obj.do 6m         </t>
  </si>
  <si>
    <t xml:space="preserve">nosenim                                 </t>
  </si>
  <si>
    <t xml:space="preserve">KRYTINY TVRDE                           </t>
  </si>
  <si>
    <t>C71275-1102</t>
  </si>
  <si>
    <t xml:space="preserve">Krytiny z asfalt. šindelů               </t>
  </si>
  <si>
    <t xml:space="preserve">skl. střechy 30-45°                     </t>
  </si>
  <si>
    <t>C71275-1106</t>
  </si>
  <si>
    <t xml:space="preserve">úpr. u okapu,skl.stř.30-45°             </t>
  </si>
  <si>
    <t>C71275-1112</t>
  </si>
  <si>
    <t xml:space="preserve">hřeben,nároží,skl.stř.30-45°            </t>
  </si>
  <si>
    <t>C99876-5101</t>
  </si>
  <si>
    <t xml:space="preserve">Pres.krytiny tvrde-obj.do 6m            </t>
  </si>
  <si>
    <t xml:space="preserve">KONSTRUKCE TRUHLARSKE                   </t>
  </si>
  <si>
    <t>C76641-2113</t>
  </si>
  <si>
    <t xml:space="preserve">Mtz obloz.sten nad 1m2 palubkami        </t>
  </si>
  <si>
    <t xml:space="preserve">s.8-10cm bez olist                      </t>
  </si>
  <si>
    <t>C76641-7111</t>
  </si>
  <si>
    <t xml:space="preserve">Podkladovy rost pro obkl.sten           </t>
  </si>
  <si>
    <t>C99876-6101</t>
  </si>
  <si>
    <t xml:space="preserve">Pres.kci.truhlarskych-obj.do 6m         </t>
  </si>
  <si>
    <t xml:space="preserve">PODLAHY Z DLAZDIC                       </t>
  </si>
  <si>
    <t>C77127-1107</t>
  </si>
  <si>
    <t xml:space="preserve">Mtz.obkl.schod.st.do tmele 300x300      </t>
  </si>
  <si>
    <t xml:space="preserve">venkovni                                </t>
  </si>
  <si>
    <t xml:space="preserve">24695995   </t>
  </si>
  <si>
    <t xml:space="preserve">Lepidlo flexibilni                      </t>
  </si>
  <si>
    <t>C77199-9999</t>
  </si>
  <si>
    <t xml:space="preserve">Mtz.spar.plast.maltou schenoflex f      </t>
  </si>
  <si>
    <t xml:space="preserve">dlazba 300/300 mm                       </t>
  </si>
  <si>
    <t xml:space="preserve">59764124   </t>
  </si>
  <si>
    <t xml:space="preserve">Dlazdice 300x300x10mm schodovky         </t>
  </si>
  <si>
    <t>C99877-1101</t>
  </si>
  <si>
    <t xml:space="preserve">Pres.podlah z dlazdic-obj.do 6m         </t>
  </si>
  <si>
    <t xml:space="preserve">NATERY                                  </t>
  </si>
  <si>
    <t>C78362-6300</t>
  </si>
  <si>
    <t xml:space="preserve">Nat.tr.vyr.lazur.lak luxol 3xlak        </t>
  </si>
  <si>
    <t xml:space="preserve">viditelné části krovu                   </t>
  </si>
  <si>
    <t>C78378-2203</t>
  </si>
  <si>
    <t xml:space="preserve">Nater tesarskych vyrobku                </t>
  </si>
  <si>
    <t xml:space="preserve">lignofix-eko                            </t>
  </si>
  <si>
    <t xml:space="preserve">DOPOCTY PRIRAZEK                        </t>
  </si>
  <si>
    <t xml:space="preserve">C0942      </t>
  </si>
  <si>
    <t>REKAPITULACE:</t>
  </si>
  <si>
    <t>15%</t>
  </si>
  <si>
    <t>21%</t>
  </si>
  <si>
    <t>Celkem</t>
  </si>
  <si>
    <t>Daň z přidané hodnoty:</t>
  </si>
  <si>
    <t>Cena včetně DPH:</t>
  </si>
  <si>
    <t>DPH 15%:</t>
  </si>
  <si>
    <t>DPH 21%:</t>
  </si>
  <si>
    <t xml:space="preserve">            </t>
  </si>
  <si>
    <t xml:space="preserve">BRAUM               </t>
  </si>
  <si>
    <t>Ing. V. Braum</t>
  </si>
  <si>
    <t>KPL</t>
  </si>
  <si>
    <t>15% daň z PH :</t>
  </si>
  <si>
    <t>21% daň z PH :</t>
  </si>
  <si>
    <t xml:space="preserve">VRN HSV - zařízení staveniště      </t>
  </si>
</sst>
</file>

<file path=xl/styles.xml><?xml version="1.0" encoding="utf-8"?>
<styleSheet xmlns="http://schemas.openxmlformats.org/spreadsheetml/2006/main">
  <numFmts count="2">
    <numFmt numFmtId="164" formatCode="0.000"/>
    <numFmt numFmtId="168" formatCode="#,##0.000"/>
  </numFmts>
  <fonts count="9">
    <font>
      <sz val="10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68" fontId="0" fillId="0" borderId="0" xfId="0" applyNumberForma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4" fillId="0" borderId="2" xfId="0" applyNumberFormat="1" applyFont="1" applyBorder="1" applyAlignment="1">
      <alignment horizontal="center"/>
    </xf>
    <xf numFmtId="4" fontId="0" fillId="0" borderId="0" xfId="0" applyNumberFormat="1"/>
    <xf numFmtId="14" fontId="1" fillId="0" borderId="0" xfId="0" applyNumberFormat="1" applyFont="1"/>
    <xf numFmtId="1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4" xfId="0" applyFont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83"/>
  <sheetViews>
    <sheetView tabSelected="1" zoomScaleNormal="100" workbookViewId="0">
      <selection activeCell="J266" sqref="J266"/>
    </sheetView>
  </sheetViews>
  <sheetFormatPr defaultRowHeight="11.25"/>
  <cols>
    <col min="1" max="1" width="3.7109375" style="1" customWidth="1"/>
    <col min="2" max="2" width="12" style="1" customWidth="1"/>
    <col min="3" max="3" width="28.28515625" style="1" customWidth="1"/>
    <col min="4" max="4" width="3.7109375" style="1" customWidth="1"/>
    <col min="5" max="5" width="10" style="4" customWidth="1"/>
    <col min="6" max="6" width="8.85546875" style="6" customWidth="1"/>
    <col min="7" max="7" width="10.7109375" style="6" customWidth="1"/>
    <col min="8" max="8" width="9.5703125" style="4" customWidth="1"/>
    <col min="9" max="16384" width="9.140625" style="1"/>
  </cols>
  <sheetData>
    <row r="1" spans="1:8">
      <c r="A1" s="1" t="s">
        <v>0</v>
      </c>
      <c r="C1" s="1" t="s">
        <v>34</v>
      </c>
    </row>
    <row r="2" spans="1:8">
      <c r="A2" s="1" t="s">
        <v>1</v>
      </c>
      <c r="C2" s="1" t="s">
        <v>35</v>
      </c>
    </row>
    <row r="4" spans="1:8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12" t="s">
        <v>9</v>
      </c>
    </row>
    <row r="5" spans="1:8">
      <c r="A5" s="2"/>
      <c r="B5" s="35" t="s">
        <v>36</v>
      </c>
      <c r="C5" s="3"/>
      <c r="D5" s="2"/>
      <c r="E5" s="5"/>
      <c r="F5" s="7"/>
      <c r="G5" s="8"/>
    </row>
    <row r="6" spans="1:8">
      <c r="A6" s="36">
        <v>1</v>
      </c>
      <c r="B6" s="36" t="s">
        <v>37</v>
      </c>
    </row>
    <row r="8" spans="1:8">
      <c r="A8" s="1">
        <v>1</v>
      </c>
      <c r="B8" s="25" t="s">
        <v>38</v>
      </c>
      <c r="C8" s="1" t="s">
        <v>39</v>
      </c>
      <c r="D8" s="1" t="s">
        <v>40</v>
      </c>
      <c r="E8" s="4">
        <v>6.75</v>
      </c>
      <c r="F8" s="6">
        <v>0</v>
      </c>
      <c r="G8" s="6">
        <f>E8*F8</f>
        <v>0</v>
      </c>
    </row>
    <row r="9" spans="1:8">
      <c r="C9" s="1" t="s">
        <v>36</v>
      </c>
    </row>
    <row r="10" spans="1:8">
      <c r="A10" s="1">
        <v>2</v>
      </c>
      <c r="B10" s="25" t="s">
        <v>41</v>
      </c>
      <c r="C10" s="1" t="s">
        <v>42</v>
      </c>
      <c r="D10" s="1" t="s">
        <v>40</v>
      </c>
      <c r="E10" s="4">
        <v>9.2550000000000008</v>
      </c>
      <c r="F10" s="6">
        <v>0</v>
      </c>
      <c r="G10" s="6">
        <f>E10*F10</f>
        <v>0</v>
      </c>
    </row>
    <row r="11" spans="1:8">
      <c r="C11" s="1" t="s">
        <v>36</v>
      </c>
    </row>
    <row r="12" spans="1:8">
      <c r="A12" s="1">
        <v>3</v>
      </c>
      <c r="B12" s="25" t="s">
        <v>43</v>
      </c>
      <c r="C12" s="1" t="s">
        <v>44</v>
      </c>
      <c r="D12" s="1" t="s">
        <v>40</v>
      </c>
      <c r="E12" s="4">
        <v>6.75</v>
      </c>
      <c r="F12" s="6">
        <v>0</v>
      </c>
      <c r="G12" s="6">
        <f>E12*F12</f>
        <v>0</v>
      </c>
    </row>
    <row r="13" spans="1:8">
      <c r="C13" s="1" t="s">
        <v>36</v>
      </c>
    </row>
    <row r="14" spans="1:8">
      <c r="A14" s="1">
        <v>4</v>
      </c>
      <c r="B14" s="25" t="s">
        <v>45</v>
      </c>
      <c r="C14" s="1" t="s">
        <v>46</v>
      </c>
      <c r="D14" s="1" t="s">
        <v>40</v>
      </c>
      <c r="E14" s="4">
        <v>14.948</v>
      </c>
      <c r="F14" s="6">
        <v>0</v>
      </c>
      <c r="G14" s="6">
        <f>E14*F14</f>
        <v>0</v>
      </c>
    </row>
    <row r="15" spans="1:8">
      <c r="C15" s="1" t="s">
        <v>36</v>
      </c>
    </row>
    <row r="16" spans="1:8">
      <c r="A16" s="1">
        <v>5</v>
      </c>
      <c r="B16" s="25" t="s">
        <v>47</v>
      </c>
      <c r="C16" s="1" t="s">
        <v>48</v>
      </c>
      <c r="D16" s="1" t="s">
        <v>49</v>
      </c>
      <c r="E16" s="4">
        <v>26.905999999999999</v>
      </c>
      <c r="F16" s="6">
        <v>0</v>
      </c>
      <c r="G16" s="6">
        <f>E16*F16</f>
        <v>0</v>
      </c>
    </row>
    <row r="18" spans="1:8">
      <c r="A18" s="1">
        <v>6</v>
      </c>
      <c r="B18" s="25" t="s">
        <v>50</v>
      </c>
      <c r="C18" s="1" t="s">
        <v>51</v>
      </c>
      <c r="D18" s="1" t="s">
        <v>40</v>
      </c>
      <c r="E18" s="4">
        <v>7.3570000000000002</v>
      </c>
      <c r="F18" s="6">
        <v>0</v>
      </c>
      <c r="G18" s="6">
        <f>E18*F18</f>
        <v>0</v>
      </c>
    </row>
    <row r="19" spans="1:8">
      <c r="C19" s="1" t="s">
        <v>36</v>
      </c>
    </row>
    <row r="20" spans="1:8">
      <c r="A20" s="1">
        <v>7</v>
      </c>
      <c r="B20" s="25" t="s">
        <v>52</v>
      </c>
      <c r="C20" s="1" t="s">
        <v>53</v>
      </c>
      <c r="D20" s="1" t="s">
        <v>49</v>
      </c>
      <c r="E20" s="4">
        <v>11.34</v>
      </c>
      <c r="F20" s="6">
        <v>0</v>
      </c>
      <c r="G20" s="6">
        <f>E20*F20</f>
        <v>0</v>
      </c>
      <c r="H20" s="4">
        <v>11.34</v>
      </c>
    </row>
    <row r="21" spans="1:8">
      <c r="C21" s="1" t="s">
        <v>36</v>
      </c>
    </row>
    <row r="22" spans="1:8">
      <c r="A22" s="1">
        <v>8</v>
      </c>
      <c r="B22" s="25" t="s">
        <v>54</v>
      </c>
      <c r="C22" s="1" t="s">
        <v>55</v>
      </c>
      <c r="D22" s="1" t="s">
        <v>40</v>
      </c>
      <c r="E22" s="4">
        <v>3.5</v>
      </c>
      <c r="F22" s="6">
        <v>0</v>
      </c>
      <c r="G22" s="6">
        <f>E22*F22</f>
        <v>0</v>
      </c>
    </row>
    <row r="23" spans="1:8">
      <c r="C23" s="1" t="s">
        <v>56</v>
      </c>
    </row>
    <row r="24" spans="1:8">
      <c r="A24" s="1">
        <v>9</v>
      </c>
      <c r="B24" s="25" t="s">
        <v>57</v>
      </c>
      <c r="C24" s="1" t="s">
        <v>58</v>
      </c>
      <c r="D24" s="1" t="s">
        <v>40</v>
      </c>
      <c r="E24" s="4">
        <v>3.5</v>
      </c>
      <c r="F24" s="6">
        <v>0</v>
      </c>
      <c r="G24" s="6">
        <f>E24*F24</f>
        <v>0</v>
      </c>
      <c r="H24" s="4">
        <v>5.8449999999999998</v>
      </c>
    </row>
    <row r="25" spans="1:8">
      <c r="C25" s="1" t="s">
        <v>36</v>
      </c>
    </row>
    <row r="26" spans="1:8">
      <c r="A26" s="1">
        <v>10</v>
      </c>
      <c r="B26" s="25" t="s">
        <v>59</v>
      </c>
      <c r="C26" s="1" t="s">
        <v>60</v>
      </c>
      <c r="D26" s="1" t="s">
        <v>61</v>
      </c>
      <c r="E26" s="4">
        <v>25.895</v>
      </c>
      <c r="F26" s="6">
        <v>0</v>
      </c>
      <c r="G26" s="6">
        <f>E26*F26</f>
        <v>0</v>
      </c>
    </row>
    <row r="27" spans="1:8">
      <c r="C27" s="1" t="s">
        <v>62</v>
      </c>
    </row>
    <row r="28" spans="1:8">
      <c r="A28" s="39" t="s">
        <v>63</v>
      </c>
      <c r="B28" s="40"/>
      <c r="C28" s="40"/>
      <c r="D28" s="40"/>
      <c r="E28" s="41"/>
      <c r="F28" s="42"/>
      <c r="G28" s="43">
        <f>SUM(G8:G27)</f>
        <v>0</v>
      </c>
      <c r="H28" s="44">
        <f>SUM(H8:H27)</f>
        <v>17.184999999999999</v>
      </c>
    </row>
    <row r="29" spans="1:8">
      <c r="B29" s="36" t="s">
        <v>36</v>
      </c>
    </row>
    <row r="30" spans="1:8">
      <c r="A30" s="36">
        <v>2</v>
      </c>
      <c r="B30" s="36" t="s">
        <v>64</v>
      </c>
    </row>
    <row r="32" spans="1:8">
      <c r="A32" s="1">
        <v>11</v>
      </c>
      <c r="B32" s="25" t="s">
        <v>65</v>
      </c>
      <c r="C32" s="1" t="s">
        <v>66</v>
      </c>
      <c r="D32" s="1" t="s">
        <v>40</v>
      </c>
      <c r="E32" s="4">
        <v>7.64</v>
      </c>
      <c r="F32" s="6">
        <v>0</v>
      </c>
      <c r="G32" s="6">
        <f>E32*F32</f>
        <v>0</v>
      </c>
      <c r="H32" s="4">
        <v>18.156770000000002</v>
      </c>
    </row>
    <row r="33" spans="1:8">
      <c r="C33" s="1" t="s">
        <v>67</v>
      </c>
    </row>
    <row r="34" spans="1:8">
      <c r="A34" s="1">
        <v>12</v>
      </c>
      <c r="B34" s="25" t="s">
        <v>68</v>
      </c>
      <c r="C34" s="1" t="s">
        <v>69</v>
      </c>
      <c r="D34" s="1" t="s">
        <v>61</v>
      </c>
      <c r="E34" s="4">
        <v>14.89</v>
      </c>
      <c r="F34" s="6">
        <v>0</v>
      </c>
      <c r="G34" s="6">
        <f>E34*F34</f>
        <v>0</v>
      </c>
      <c r="H34" s="4">
        <v>13.59591</v>
      </c>
    </row>
    <row r="35" spans="1:8">
      <c r="C35" s="1" t="s">
        <v>70</v>
      </c>
    </row>
    <row r="36" spans="1:8">
      <c r="A36" s="1">
        <v>13</v>
      </c>
      <c r="B36" s="25" t="s">
        <v>71</v>
      </c>
      <c r="C36" s="1" t="s">
        <v>72</v>
      </c>
      <c r="D36" s="1" t="s">
        <v>40</v>
      </c>
      <c r="E36" s="4">
        <v>2.9780000000000002</v>
      </c>
      <c r="F36" s="6">
        <v>0</v>
      </c>
      <c r="G36" s="6">
        <f>E36*F36</f>
        <v>0</v>
      </c>
      <c r="H36" s="4">
        <v>7.1985700000000001</v>
      </c>
    </row>
    <row r="37" spans="1:8">
      <c r="C37" s="1" t="s">
        <v>73</v>
      </c>
    </row>
    <row r="38" spans="1:8">
      <c r="A38" s="1">
        <v>14</v>
      </c>
      <c r="B38" s="25" t="s">
        <v>74</v>
      </c>
      <c r="C38" s="1" t="s">
        <v>75</v>
      </c>
      <c r="D38" s="1" t="s">
        <v>299</v>
      </c>
      <c r="E38" s="4">
        <v>1</v>
      </c>
      <c r="F38" s="6">
        <v>0</v>
      </c>
      <c r="G38" s="6">
        <f>E38*F38</f>
        <v>0</v>
      </c>
    </row>
    <row r="39" spans="1:8">
      <c r="C39" s="1" t="s">
        <v>36</v>
      </c>
    </row>
    <row r="40" spans="1:8">
      <c r="A40" s="1">
        <v>15</v>
      </c>
      <c r="B40" s="25" t="s">
        <v>76</v>
      </c>
      <c r="C40" s="1" t="s">
        <v>77</v>
      </c>
      <c r="D40" s="1" t="s">
        <v>49</v>
      </c>
      <c r="E40" s="4">
        <v>0.14399999999999999</v>
      </c>
      <c r="F40" s="6">
        <v>0</v>
      </c>
      <c r="G40" s="6">
        <f>E40*F40</f>
        <v>0</v>
      </c>
      <c r="H40" s="4">
        <v>0.14748</v>
      </c>
    </row>
    <row r="41" spans="1:8">
      <c r="C41" s="1" t="s">
        <v>78</v>
      </c>
    </row>
    <row r="42" spans="1:8">
      <c r="A42" s="39" t="s">
        <v>63</v>
      </c>
      <c r="B42" s="40"/>
      <c r="C42" s="40"/>
      <c r="D42" s="40"/>
      <c r="E42" s="41"/>
      <c r="F42" s="42"/>
      <c r="G42" s="43">
        <f>SUM(G32:G41)</f>
        <v>0</v>
      </c>
      <c r="H42" s="44">
        <f>SUM(H32:H41)</f>
        <v>39.098730000000003</v>
      </c>
    </row>
    <row r="43" spans="1:8">
      <c r="B43" s="36" t="s">
        <v>36</v>
      </c>
    </row>
    <row r="44" spans="1:8">
      <c r="A44" s="36">
        <v>3</v>
      </c>
      <c r="B44" s="36" t="s">
        <v>79</v>
      </c>
    </row>
    <row r="46" spans="1:8">
      <c r="A46" s="1">
        <v>16</v>
      </c>
      <c r="B46" s="25" t="s">
        <v>80</v>
      </c>
      <c r="C46" s="1" t="s">
        <v>81</v>
      </c>
      <c r="D46" s="1" t="s">
        <v>61</v>
      </c>
      <c r="E46" s="4">
        <v>1.2</v>
      </c>
      <c r="F46" s="6">
        <v>0</v>
      </c>
      <c r="G46" s="6">
        <f>E46*F46</f>
        <v>0</v>
      </c>
      <c r="H46" s="4">
        <v>1.09571</v>
      </c>
    </row>
    <row r="47" spans="1:8">
      <c r="C47" s="1" t="s">
        <v>82</v>
      </c>
    </row>
    <row r="48" spans="1:8">
      <c r="A48" s="1">
        <v>17</v>
      </c>
      <c r="B48" s="25" t="s">
        <v>83</v>
      </c>
      <c r="C48" s="1" t="s">
        <v>84</v>
      </c>
      <c r="D48" s="1" t="s">
        <v>61</v>
      </c>
      <c r="E48" s="4">
        <v>0.315</v>
      </c>
      <c r="F48" s="6">
        <v>0</v>
      </c>
      <c r="G48" s="6">
        <f>E48*F48</f>
        <v>0</v>
      </c>
      <c r="H48" s="4">
        <v>7.1190000000000003E-2</v>
      </c>
    </row>
    <row r="49" spans="1:8">
      <c r="C49" s="1" t="s">
        <v>85</v>
      </c>
    </row>
    <row r="50" spans="1:8">
      <c r="A50" s="39" t="s">
        <v>63</v>
      </c>
      <c r="B50" s="40"/>
      <c r="C50" s="40"/>
      <c r="D50" s="40"/>
      <c r="E50" s="41"/>
      <c r="F50" s="42"/>
      <c r="G50" s="43">
        <f>SUM(G46:G49)</f>
        <v>0</v>
      </c>
      <c r="H50" s="44">
        <f>SUM(H46:H49)</f>
        <v>1.1669</v>
      </c>
    </row>
    <row r="51" spans="1:8">
      <c r="B51" s="36" t="s">
        <v>36</v>
      </c>
    </row>
    <row r="52" spans="1:8">
      <c r="A52" s="36">
        <v>5</v>
      </c>
      <c r="B52" s="36" t="s">
        <v>86</v>
      </c>
    </row>
    <row r="54" spans="1:8">
      <c r="A54" s="1">
        <v>18</v>
      </c>
      <c r="B54" s="25" t="s">
        <v>87</v>
      </c>
      <c r="C54" s="1" t="s">
        <v>88</v>
      </c>
      <c r="D54" s="1" t="s">
        <v>61</v>
      </c>
      <c r="E54" s="4">
        <v>17.489999999999998</v>
      </c>
      <c r="F54" s="6">
        <v>0</v>
      </c>
      <c r="G54" s="6">
        <f>E54*F54</f>
        <v>0</v>
      </c>
      <c r="H54" s="4">
        <v>6.4422699999999997</v>
      </c>
    </row>
    <row r="55" spans="1:8">
      <c r="C55" s="1" t="s">
        <v>89</v>
      </c>
    </row>
    <row r="56" spans="1:8">
      <c r="A56" s="1">
        <v>19</v>
      </c>
      <c r="B56" s="25" t="s">
        <v>90</v>
      </c>
      <c r="C56" s="1" t="s">
        <v>91</v>
      </c>
      <c r="D56" s="1" t="s">
        <v>61</v>
      </c>
      <c r="E56" s="4">
        <v>17.489999999999998</v>
      </c>
      <c r="F56" s="6">
        <v>0</v>
      </c>
      <c r="G56" s="6">
        <f>E56*F56</f>
        <v>0</v>
      </c>
      <c r="H56" s="4">
        <v>3.3068300000000002</v>
      </c>
    </row>
    <row r="57" spans="1:8">
      <c r="C57" s="1" t="s">
        <v>92</v>
      </c>
    </row>
    <row r="58" spans="1:8">
      <c r="A58" s="1">
        <v>20</v>
      </c>
      <c r="B58" s="25" t="s">
        <v>93</v>
      </c>
      <c r="C58" s="1" t="s">
        <v>94</v>
      </c>
      <c r="D58" s="1" t="s">
        <v>61</v>
      </c>
      <c r="E58" s="4">
        <v>23.01</v>
      </c>
      <c r="F58" s="6">
        <v>0</v>
      </c>
      <c r="G58" s="6">
        <f>E58*F58</f>
        <v>0</v>
      </c>
      <c r="H58" s="4">
        <v>1.79938</v>
      </c>
    </row>
    <row r="59" spans="1:8">
      <c r="C59" s="1" t="s">
        <v>36</v>
      </c>
    </row>
    <row r="60" spans="1:8">
      <c r="A60" s="1">
        <v>21</v>
      </c>
      <c r="B60" s="25" t="s">
        <v>95</v>
      </c>
      <c r="C60" s="1" t="s">
        <v>96</v>
      </c>
      <c r="D60" s="1" t="s">
        <v>61</v>
      </c>
      <c r="E60" s="4">
        <v>23.24</v>
      </c>
      <c r="F60" s="6">
        <v>0</v>
      </c>
      <c r="G60" s="6">
        <f>E60*F60</f>
        <v>0</v>
      </c>
      <c r="H60" s="4">
        <v>3.0444399999999998</v>
      </c>
    </row>
    <row r="61" spans="1:8">
      <c r="C61" s="1" t="s">
        <v>36</v>
      </c>
    </row>
    <row r="62" spans="1:8">
      <c r="A62" s="39" t="s">
        <v>63</v>
      </c>
      <c r="B62" s="40"/>
      <c r="C62" s="40"/>
      <c r="D62" s="40"/>
      <c r="E62" s="41"/>
      <c r="F62" s="42"/>
      <c r="G62" s="43">
        <f>SUM(G54:G61)</f>
        <v>0</v>
      </c>
      <c r="H62" s="44">
        <f>SUM(H54:H61)</f>
        <v>14.592919999999999</v>
      </c>
    </row>
    <row r="63" spans="1:8">
      <c r="B63" s="36" t="s">
        <v>36</v>
      </c>
    </row>
    <row r="64" spans="1:8">
      <c r="A64" s="36">
        <v>8</v>
      </c>
      <c r="B64" s="36" t="s">
        <v>97</v>
      </c>
    </row>
    <row r="66" spans="1:8">
      <c r="A66" s="1">
        <v>22</v>
      </c>
      <c r="B66" s="25" t="s">
        <v>98</v>
      </c>
      <c r="C66" s="1" t="s">
        <v>99</v>
      </c>
      <c r="D66" s="1" t="s">
        <v>100</v>
      </c>
      <c r="E66" s="4">
        <v>4</v>
      </c>
      <c r="F66" s="6">
        <v>0</v>
      </c>
      <c r="G66" s="6">
        <f>E66*F66</f>
        <v>0</v>
      </c>
    </row>
    <row r="67" spans="1:8">
      <c r="C67" s="1" t="s">
        <v>101</v>
      </c>
    </row>
    <row r="68" spans="1:8">
      <c r="A68" s="39" t="s">
        <v>63</v>
      </c>
      <c r="B68" s="40"/>
      <c r="C68" s="40"/>
      <c r="D68" s="40"/>
      <c r="E68" s="41"/>
      <c r="F68" s="42"/>
      <c r="G68" s="43">
        <f>SUM(G66:G67)</f>
        <v>0</v>
      </c>
      <c r="H68" s="44">
        <f>SUM(H66:H67)</f>
        <v>0</v>
      </c>
    </row>
    <row r="69" spans="1:8">
      <c r="B69" s="36" t="s">
        <v>36</v>
      </c>
    </row>
    <row r="70" spans="1:8">
      <c r="A70" s="36">
        <v>21</v>
      </c>
      <c r="B70" s="36" t="s">
        <v>102</v>
      </c>
    </row>
    <row r="72" spans="1:8">
      <c r="A72" s="1">
        <v>23</v>
      </c>
      <c r="B72" s="25" t="s">
        <v>103</v>
      </c>
      <c r="C72" s="1" t="s">
        <v>104</v>
      </c>
      <c r="D72" s="1" t="s">
        <v>61</v>
      </c>
      <c r="E72" s="4">
        <v>25.8</v>
      </c>
      <c r="F72" s="6">
        <v>0</v>
      </c>
      <c r="G72" s="6">
        <f>E72*F72</f>
        <v>0</v>
      </c>
      <c r="H72" s="4">
        <v>8.0000000000000002E-3</v>
      </c>
    </row>
    <row r="73" spans="1:8">
      <c r="C73" s="1" t="s">
        <v>105</v>
      </c>
    </row>
    <row r="74" spans="1:8">
      <c r="A74" s="1">
        <v>24</v>
      </c>
      <c r="B74" s="25" t="s">
        <v>106</v>
      </c>
      <c r="C74" s="1" t="s">
        <v>107</v>
      </c>
      <c r="D74" s="1" t="s">
        <v>61</v>
      </c>
      <c r="E74" s="4">
        <v>28.38</v>
      </c>
      <c r="F74" s="6">
        <v>0</v>
      </c>
      <c r="G74" s="6">
        <f>E74*F74</f>
        <v>0</v>
      </c>
      <c r="H74" s="4">
        <v>8.5100000000000002E-3</v>
      </c>
    </row>
    <row r="75" spans="1:8">
      <c r="C75" s="1" t="s">
        <v>36</v>
      </c>
    </row>
    <row r="76" spans="1:8">
      <c r="A76" s="39" t="s">
        <v>63</v>
      </c>
      <c r="B76" s="40"/>
      <c r="C76" s="40"/>
      <c r="D76" s="40"/>
      <c r="E76" s="41"/>
      <c r="F76" s="42"/>
      <c r="G76" s="43">
        <f>SUM(G72:G75)</f>
        <v>0</v>
      </c>
      <c r="H76" s="44">
        <f>SUM(H72:H75)</f>
        <v>1.651E-2</v>
      </c>
    </row>
    <row r="77" spans="1:8">
      <c r="B77" s="36" t="s">
        <v>36</v>
      </c>
    </row>
    <row r="78" spans="1:8">
      <c r="A78" s="36">
        <v>43</v>
      </c>
      <c r="B78" s="36" t="s">
        <v>108</v>
      </c>
    </row>
    <row r="80" spans="1:8">
      <c r="A80" s="1">
        <v>25</v>
      </c>
      <c r="B80" s="25" t="s">
        <v>109</v>
      </c>
      <c r="C80" s="1" t="s">
        <v>110</v>
      </c>
      <c r="D80" s="1" t="s">
        <v>61</v>
      </c>
      <c r="E80" s="4">
        <v>3.03</v>
      </c>
      <c r="F80" s="6">
        <v>0</v>
      </c>
      <c r="G80" s="6">
        <f>E80*F80</f>
        <v>0</v>
      </c>
      <c r="H80" s="4">
        <v>1.303E-2</v>
      </c>
    </row>
    <row r="81" spans="1:8">
      <c r="C81" s="1" t="s">
        <v>111</v>
      </c>
    </row>
    <row r="82" spans="1:8">
      <c r="A82" s="1">
        <v>26</v>
      </c>
      <c r="B82" s="25" t="s">
        <v>112</v>
      </c>
      <c r="C82" s="1" t="s">
        <v>113</v>
      </c>
      <c r="D82" s="1" t="s">
        <v>61</v>
      </c>
      <c r="E82" s="4">
        <v>3.03</v>
      </c>
      <c r="F82" s="6">
        <v>0</v>
      </c>
      <c r="G82" s="6">
        <f>E82*F82</f>
        <v>0</v>
      </c>
    </row>
    <row r="83" spans="1:8">
      <c r="C83" s="1" t="s">
        <v>111</v>
      </c>
    </row>
    <row r="84" spans="1:8">
      <c r="A84" s="1">
        <v>27</v>
      </c>
      <c r="B84" s="25" t="s">
        <v>114</v>
      </c>
      <c r="C84" s="1" t="s">
        <v>115</v>
      </c>
      <c r="D84" s="1" t="s">
        <v>40</v>
      </c>
      <c r="E84" s="4">
        <v>0.44400000000000001</v>
      </c>
      <c r="F84" s="6">
        <v>0</v>
      </c>
      <c r="G84" s="6">
        <f>E84*F84</f>
        <v>0</v>
      </c>
      <c r="H84" s="4">
        <v>1.07548</v>
      </c>
    </row>
    <row r="85" spans="1:8">
      <c r="C85" s="1" t="s">
        <v>116</v>
      </c>
    </row>
    <row r="86" spans="1:8">
      <c r="A86" s="39" t="s">
        <v>63</v>
      </c>
      <c r="B86" s="40"/>
      <c r="C86" s="40"/>
      <c r="D86" s="40"/>
      <c r="E86" s="41"/>
      <c r="F86" s="42"/>
      <c r="G86" s="43">
        <f>SUM(G80:G85)</f>
        <v>0</v>
      </c>
      <c r="H86" s="44">
        <f>SUM(H80:H85)</f>
        <v>1.0885100000000001</v>
      </c>
    </row>
    <row r="87" spans="1:8">
      <c r="B87" s="36" t="s">
        <v>36</v>
      </c>
    </row>
    <row r="88" spans="1:8">
      <c r="A88" s="36">
        <v>62</v>
      </c>
      <c r="B88" s="36" t="s">
        <v>117</v>
      </c>
    </row>
    <row r="90" spans="1:8">
      <c r="A90" s="1">
        <v>28</v>
      </c>
      <c r="B90" s="25" t="s">
        <v>118</v>
      </c>
      <c r="C90" s="1" t="s">
        <v>119</v>
      </c>
      <c r="D90" s="1" t="s">
        <v>100</v>
      </c>
      <c r="E90" s="4">
        <v>7</v>
      </c>
      <c r="F90" s="6">
        <v>0</v>
      </c>
      <c r="G90" s="6">
        <f>E90*F90</f>
        <v>0</v>
      </c>
      <c r="H90" s="4">
        <v>4.956E-2</v>
      </c>
    </row>
    <row r="91" spans="1:8">
      <c r="C91" s="1" t="s">
        <v>36</v>
      </c>
    </row>
    <row r="92" spans="1:8">
      <c r="A92" s="1">
        <v>29</v>
      </c>
      <c r="B92" s="25" t="s">
        <v>120</v>
      </c>
      <c r="C92" s="1" t="s">
        <v>121</v>
      </c>
      <c r="D92" s="1" t="s">
        <v>100</v>
      </c>
      <c r="E92" s="4">
        <v>7.35</v>
      </c>
      <c r="F92" s="6">
        <v>0</v>
      </c>
      <c r="G92" s="6">
        <f>E92*F92</f>
        <v>0</v>
      </c>
      <c r="H92" s="4">
        <v>7.3999999999999999E-4</v>
      </c>
    </row>
    <row r="93" spans="1:8">
      <c r="C93" s="1" t="s">
        <v>36</v>
      </c>
    </row>
    <row r="94" spans="1:8">
      <c r="A94" s="1">
        <v>30</v>
      </c>
      <c r="B94" s="25" t="s">
        <v>122</v>
      </c>
      <c r="C94" s="1" t="s">
        <v>123</v>
      </c>
      <c r="D94" s="1" t="s">
        <v>61</v>
      </c>
      <c r="E94" s="4">
        <v>12.46</v>
      </c>
      <c r="F94" s="6">
        <v>0</v>
      </c>
      <c r="G94" s="6">
        <f>E94*F94</f>
        <v>0</v>
      </c>
      <c r="H94" s="4">
        <v>5.9060000000000001E-2</v>
      </c>
    </row>
    <row r="95" spans="1:8">
      <c r="C95" s="1" t="s">
        <v>124</v>
      </c>
    </row>
    <row r="96" spans="1:8">
      <c r="A96" s="1">
        <v>31</v>
      </c>
      <c r="B96" s="25" t="s">
        <v>125</v>
      </c>
      <c r="C96" s="1" t="s">
        <v>126</v>
      </c>
      <c r="D96" s="1" t="s">
        <v>61</v>
      </c>
      <c r="E96" s="4">
        <v>12.46</v>
      </c>
      <c r="F96" s="6">
        <v>0</v>
      </c>
      <c r="G96" s="6">
        <f>E96*F96</f>
        <v>0</v>
      </c>
      <c r="H96" s="4">
        <v>5.8439999999999999E-2</v>
      </c>
    </row>
    <row r="97" spans="1:8">
      <c r="C97" s="1" t="s">
        <v>127</v>
      </c>
    </row>
    <row r="98" spans="1:8">
      <c r="A98" s="1">
        <v>32</v>
      </c>
      <c r="B98" s="25" t="s">
        <v>128</v>
      </c>
      <c r="C98" s="1" t="s">
        <v>129</v>
      </c>
      <c r="D98" s="1" t="s">
        <v>61</v>
      </c>
      <c r="E98" s="4">
        <v>12.46</v>
      </c>
      <c r="F98" s="6">
        <v>0</v>
      </c>
      <c r="G98" s="6">
        <f>E98*F98</f>
        <v>0</v>
      </c>
      <c r="H98" s="4">
        <v>0.11837</v>
      </c>
    </row>
    <row r="99" spans="1:8">
      <c r="C99" s="1" t="s">
        <v>130</v>
      </c>
    </row>
    <row r="100" spans="1:8">
      <c r="A100" s="39" t="s">
        <v>63</v>
      </c>
      <c r="B100" s="40"/>
      <c r="C100" s="40"/>
      <c r="D100" s="40"/>
      <c r="E100" s="41"/>
      <c r="F100" s="42"/>
      <c r="G100" s="43">
        <f>SUM(G90:G99)</f>
        <v>0</v>
      </c>
      <c r="H100" s="44">
        <f>SUM(H90:H99)</f>
        <v>0.28617000000000004</v>
      </c>
    </row>
    <row r="101" spans="1:8">
      <c r="B101" s="36" t="s">
        <v>36</v>
      </c>
    </row>
    <row r="102" spans="1:8">
      <c r="A102" s="36">
        <v>94</v>
      </c>
      <c r="B102" s="36" t="s">
        <v>131</v>
      </c>
    </row>
    <row r="104" spans="1:8">
      <c r="A104" s="1">
        <v>33</v>
      </c>
      <c r="B104" s="25" t="s">
        <v>132</v>
      </c>
      <c r="C104" s="1" t="s">
        <v>133</v>
      </c>
      <c r="D104" s="1" t="s">
        <v>61</v>
      </c>
      <c r="E104" s="4">
        <v>38.4</v>
      </c>
      <c r="F104" s="6">
        <v>0</v>
      </c>
      <c r="G104" s="6">
        <f>E104*F104</f>
        <v>0</v>
      </c>
      <c r="H104" s="4">
        <v>7.1419999999999997E-2</v>
      </c>
    </row>
    <row r="105" spans="1:8">
      <c r="C105" s="1" t="s">
        <v>134</v>
      </c>
    </row>
    <row r="106" spans="1:8">
      <c r="A106" s="39" t="s">
        <v>63</v>
      </c>
      <c r="B106" s="40"/>
      <c r="C106" s="40"/>
      <c r="D106" s="40"/>
      <c r="E106" s="41"/>
      <c r="F106" s="42"/>
      <c r="G106" s="43">
        <f>SUM(G104:G105)</f>
        <v>0</v>
      </c>
      <c r="H106" s="44">
        <f>SUM(H104:H105)</f>
        <v>7.1419999999999997E-2</v>
      </c>
    </row>
    <row r="107" spans="1:8">
      <c r="B107" s="36" t="s">
        <v>36</v>
      </c>
    </row>
    <row r="108" spans="1:8">
      <c r="A108" s="36">
        <v>95</v>
      </c>
      <c r="B108" s="36" t="s">
        <v>135</v>
      </c>
    </row>
    <row r="110" spans="1:8">
      <c r="A110" s="1">
        <v>34</v>
      </c>
      <c r="B110" s="25" t="s">
        <v>136</v>
      </c>
      <c r="C110" s="1" t="s">
        <v>137</v>
      </c>
      <c r="D110" s="1" t="s">
        <v>61</v>
      </c>
      <c r="E110" s="4">
        <v>23.88</v>
      </c>
      <c r="F110" s="6">
        <v>0</v>
      </c>
      <c r="G110" s="6">
        <f>E110*F110</f>
        <v>0</v>
      </c>
      <c r="H110" s="4">
        <v>1.1900000000000001E-3</v>
      </c>
    </row>
    <row r="111" spans="1:8">
      <c r="C111" s="1" t="s">
        <v>138</v>
      </c>
    </row>
    <row r="112" spans="1:8">
      <c r="A112" s="1">
        <v>35</v>
      </c>
      <c r="B112" s="25" t="s">
        <v>139</v>
      </c>
      <c r="C112" s="1" t="s">
        <v>140</v>
      </c>
      <c r="D112" s="1" t="s">
        <v>141</v>
      </c>
      <c r="E112" s="4">
        <v>5</v>
      </c>
      <c r="F112" s="6">
        <v>0</v>
      </c>
      <c r="G112" s="6">
        <f>E112*F112</f>
        <v>0</v>
      </c>
      <c r="H112" s="4">
        <v>7.5000000000000002E-4</v>
      </c>
    </row>
    <row r="113" spans="1:8">
      <c r="C113" s="1" t="s">
        <v>142</v>
      </c>
    </row>
    <row r="114" spans="1:8">
      <c r="A114" s="1">
        <v>36</v>
      </c>
      <c r="B114" s="25" t="s">
        <v>120</v>
      </c>
      <c r="C114" s="1" t="s">
        <v>143</v>
      </c>
      <c r="D114" s="1" t="s">
        <v>141</v>
      </c>
      <c r="E114" s="4">
        <v>5</v>
      </c>
      <c r="F114" s="6">
        <v>0</v>
      </c>
      <c r="G114" s="6">
        <f>E114*F114</f>
        <v>0</v>
      </c>
      <c r="H114" s="4">
        <v>2.5000000000000001E-2</v>
      </c>
    </row>
    <row r="115" spans="1:8">
      <c r="C115" s="1" t="s">
        <v>36</v>
      </c>
    </row>
    <row r="116" spans="1:8">
      <c r="A116" s="1">
        <v>37</v>
      </c>
      <c r="B116" s="25" t="s">
        <v>144</v>
      </c>
      <c r="C116" s="1" t="s">
        <v>145</v>
      </c>
      <c r="D116" s="1" t="s">
        <v>141</v>
      </c>
      <c r="E116" s="4">
        <v>1</v>
      </c>
      <c r="F116" s="6">
        <v>0</v>
      </c>
      <c r="G116" s="6">
        <f>E116*F116</f>
        <v>0</v>
      </c>
      <c r="H116" s="4">
        <v>2.9999999999999997E-4</v>
      </c>
    </row>
    <row r="117" spans="1:8">
      <c r="C117" s="1" t="s">
        <v>36</v>
      </c>
    </row>
    <row r="118" spans="1:8">
      <c r="A118" s="1">
        <v>38</v>
      </c>
      <c r="B118" s="25" t="s">
        <v>146</v>
      </c>
      <c r="C118" s="1" t="s">
        <v>147</v>
      </c>
      <c r="D118" s="1" t="s">
        <v>100</v>
      </c>
      <c r="E118" s="4">
        <v>1</v>
      </c>
      <c r="F118" s="6">
        <v>0</v>
      </c>
      <c r="G118" s="6">
        <f>E118*F118</f>
        <v>0</v>
      </c>
      <c r="H118" s="4">
        <v>2.1870000000000001E-2</v>
      </c>
    </row>
    <row r="119" spans="1:8">
      <c r="C119" s="1" t="s">
        <v>148</v>
      </c>
    </row>
    <row r="120" spans="1:8">
      <c r="A120" s="39" t="s">
        <v>63</v>
      </c>
      <c r="B120" s="40"/>
      <c r="C120" s="40"/>
      <c r="D120" s="40"/>
      <c r="E120" s="41"/>
      <c r="F120" s="42"/>
      <c r="G120" s="43">
        <f>SUM(G110:G119)</f>
        <v>0</v>
      </c>
      <c r="H120" s="44">
        <f>SUM(H110:H119)</f>
        <v>4.9110000000000001E-2</v>
      </c>
    </row>
    <row r="121" spans="1:8">
      <c r="B121" s="36" t="s">
        <v>36</v>
      </c>
    </row>
    <row r="122" spans="1:8">
      <c r="A122" s="36">
        <v>99</v>
      </c>
      <c r="B122" s="36" t="s">
        <v>149</v>
      </c>
    </row>
    <row r="124" spans="1:8">
      <c r="A124" s="1">
        <v>39</v>
      </c>
      <c r="B124" s="25" t="s">
        <v>150</v>
      </c>
      <c r="C124" s="1" t="s">
        <v>151</v>
      </c>
      <c r="D124" s="1" t="s">
        <v>49</v>
      </c>
      <c r="E124" s="4">
        <v>73.555000000000007</v>
      </c>
      <c r="F124" s="6">
        <v>0</v>
      </c>
      <c r="G124" s="6">
        <f>E124*F124</f>
        <v>0</v>
      </c>
    </row>
    <row r="125" spans="1:8">
      <c r="C125" s="1" t="s">
        <v>152</v>
      </c>
    </row>
    <row r="126" spans="1:8">
      <c r="A126" s="39" t="s">
        <v>63</v>
      </c>
      <c r="B126" s="40"/>
      <c r="C126" s="40"/>
      <c r="D126" s="40"/>
      <c r="E126" s="41"/>
      <c r="F126" s="42"/>
      <c r="G126" s="43">
        <f>SUM(G124:G125)</f>
        <v>0</v>
      </c>
      <c r="H126" s="44">
        <f>SUM(H124:H125)</f>
        <v>0</v>
      </c>
    </row>
    <row r="127" spans="1:8">
      <c r="B127" s="36" t="s">
        <v>36</v>
      </c>
    </row>
    <row r="128" spans="1:8">
      <c r="A128" s="36">
        <v>711</v>
      </c>
      <c r="B128" s="36" t="s">
        <v>153</v>
      </c>
    </row>
    <row r="130" spans="1:8">
      <c r="A130" s="1">
        <v>40</v>
      </c>
      <c r="B130" s="25" t="s">
        <v>154</v>
      </c>
      <c r="C130" s="1" t="s">
        <v>155</v>
      </c>
      <c r="D130" s="1" t="s">
        <v>61</v>
      </c>
      <c r="E130" s="4">
        <v>0.2</v>
      </c>
      <c r="F130" s="6">
        <v>0</v>
      </c>
      <c r="G130" s="6">
        <f>E130*F130</f>
        <v>0</v>
      </c>
    </row>
    <row r="131" spans="1:8">
      <c r="C131" s="1" t="s">
        <v>156</v>
      </c>
    </row>
    <row r="132" spans="1:8">
      <c r="A132" s="1">
        <v>41</v>
      </c>
      <c r="B132" s="25" t="s">
        <v>157</v>
      </c>
      <c r="C132" s="1" t="s">
        <v>158</v>
      </c>
      <c r="D132" s="1" t="s">
        <v>49</v>
      </c>
      <c r="E132" s="4">
        <v>1E-3</v>
      </c>
      <c r="F132" s="6">
        <v>0</v>
      </c>
      <c r="G132" s="6">
        <f>E132*F132</f>
        <v>0</v>
      </c>
      <c r="H132" s="4">
        <v>1E-3</v>
      </c>
    </row>
    <row r="133" spans="1:8">
      <c r="C133" s="1" t="s">
        <v>36</v>
      </c>
    </row>
    <row r="134" spans="1:8">
      <c r="A134" s="1">
        <v>42</v>
      </c>
      <c r="B134" s="25" t="s">
        <v>159</v>
      </c>
      <c r="C134" s="1" t="s">
        <v>160</v>
      </c>
      <c r="D134" s="1" t="s">
        <v>61</v>
      </c>
      <c r="E134" s="4">
        <v>0.2</v>
      </c>
      <c r="F134" s="6">
        <v>0</v>
      </c>
      <c r="G134" s="6">
        <f>E134*F134</f>
        <v>0</v>
      </c>
      <c r="H134" s="4">
        <v>8.0000000000000007E-5</v>
      </c>
    </row>
    <row r="135" spans="1:8">
      <c r="C135" s="1" t="s">
        <v>161</v>
      </c>
    </row>
    <row r="136" spans="1:8">
      <c r="A136" s="1">
        <v>43</v>
      </c>
      <c r="B136" s="25" t="s">
        <v>162</v>
      </c>
      <c r="C136" s="1" t="s">
        <v>163</v>
      </c>
      <c r="D136" s="1" t="s">
        <v>61</v>
      </c>
      <c r="E136" s="4">
        <v>0.23</v>
      </c>
      <c r="F136" s="6">
        <v>0</v>
      </c>
      <c r="G136" s="6">
        <f>E136*F136</f>
        <v>0</v>
      </c>
      <c r="H136" s="4">
        <v>9.7999999999999997E-4</v>
      </c>
    </row>
    <row r="137" spans="1:8">
      <c r="C137" s="1" t="s">
        <v>36</v>
      </c>
    </row>
    <row r="138" spans="1:8">
      <c r="A138" s="39" t="s">
        <v>63</v>
      </c>
      <c r="B138" s="40"/>
      <c r="C138" s="40"/>
      <c r="D138" s="40"/>
      <c r="E138" s="41"/>
      <c r="F138" s="42"/>
      <c r="G138" s="43">
        <f>SUM(G130:G137)</f>
        <v>0</v>
      </c>
      <c r="H138" s="44">
        <f>SUM(H130:H137)</f>
        <v>2.0600000000000002E-3</v>
      </c>
    </row>
    <row r="139" spans="1:8">
      <c r="B139" s="36" t="s">
        <v>36</v>
      </c>
    </row>
    <row r="140" spans="1:8">
      <c r="A140" s="36">
        <v>712</v>
      </c>
      <c r="B140" s="36" t="s">
        <v>164</v>
      </c>
    </row>
    <row r="142" spans="1:8">
      <c r="A142" s="1">
        <v>44</v>
      </c>
      <c r="B142" s="25" t="s">
        <v>165</v>
      </c>
      <c r="C142" s="1" t="s">
        <v>166</v>
      </c>
      <c r="D142" s="1" t="s">
        <v>61</v>
      </c>
      <c r="E142" s="4">
        <v>46.92</v>
      </c>
      <c r="F142" s="6">
        <v>0</v>
      </c>
      <c r="G142" s="6">
        <f>E142*F142</f>
        <v>0</v>
      </c>
    </row>
    <row r="143" spans="1:8">
      <c r="C143" s="1" t="s">
        <v>167</v>
      </c>
    </row>
    <row r="144" spans="1:8">
      <c r="A144" s="1">
        <v>45</v>
      </c>
      <c r="B144" s="25" t="s">
        <v>168</v>
      </c>
      <c r="C144" s="1" t="s">
        <v>169</v>
      </c>
      <c r="D144" s="1" t="s">
        <v>61</v>
      </c>
      <c r="E144" s="4">
        <v>53.957999999999998</v>
      </c>
      <c r="F144" s="6">
        <v>0</v>
      </c>
      <c r="G144" s="6">
        <f>E144*F144</f>
        <v>0</v>
      </c>
      <c r="H144" s="4">
        <v>0.24281</v>
      </c>
    </row>
    <row r="145" spans="1:8">
      <c r="C145" s="1" t="s">
        <v>36</v>
      </c>
    </row>
    <row r="146" spans="1:8">
      <c r="A146" s="1">
        <v>46</v>
      </c>
      <c r="B146" s="25" t="s">
        <v>170</v>
      </c>
      <c r="C146" s="1" t="s">
        <v>171</v>
      </c>
      <c r="D146" s="1" t="s">
        <v>61</v>
      </c>
      <c r="E146" s="4">
        <v>46.92</v>
      </c>
      <c r="F146" s="6">
        <v>0</v>
      </c>
      <c r="G146" s="6">
        <f>E146*F146</f>
        <v>0</v>
      </c>
    </row>
    <row r="147" spans="1:8">
      <c r="C147" s="1" t="s">
        <v>36</v>
      </c>
    </row>
    <row r="148" spans="1:8">
      <c r="A148" s="1">
        <v>47</v>
      </c>
      <c r="B148" s="25" t="s">
        <v>172</v>
      </c>
      <c r="C148" s="1" t="s">
        <v>173</v>
      </c>
      <c r="D148" s="1" t="s">
        <v>174</v>
      </c>
      <c r="E148" s="4">
        <v>1.877</v>
      </c>
      <c r="F148" s="6">
        <v>0</v>
      </c>
      <c r="G148" s="6">
        <f>E148*F148</f>
        <v>0</v>
      </c>
      <c r="H148" s="4">
        <v>1.8799999999999999E-3</v>
      </c>
    </row>
    <row r="149" spans="1:8">
      <c r="C149" s="1" t="s">
        <v>36</v>
      </c>
    </row>
    <row r="150" spans="1:8">
      <c r="A150" s="1">
        <v>48</v>
      </c>
      <c r="B150" s="25" t="s">
        <v>175</v>
      </c>
      <c r="C150" s="1" t="s">
        <v>176</v>
      </c>
      <c r="D150" s="1" t="s">
        <v>49</v>
      </c>
      <c r="E150" s="4">
        <v>0.247</v>
      </c>
      <c r="F150" s="6">
        <v>0</v>
      </c>
      <c r="G150" s="6">
        <f>E150*F150</f>
        <v>0</v>
      </c>
    </row>
    <row r="151" spans="1:8">
      <c r="C151" s="1" t="s">
        <v>36</v>
      </c>
    </row>
    <row r="152" spans="1:8">
      <c r="A152" s="39" t="s">
        <v>63</v>
      </c>
      <c r="B152" s="40"/>
      <c r="C152" s="40"/>
      <c r="D152" s="40"/>
      <c r="E152" s="41"/>
      <c r="F152" s="42"/>
      <c r="G152" s="43">
        <f>SUM(G142:G151)</f>
        <v>0</v>
      </c>
      <c r="H152" s="44">
        <f>SUM(H142:H151)</f>
        <v>0.24468999999999999</v>
      </c>
    </row>
    <row r="153" spans="1:8">
      <c r="B153" s="36" t="s">
        <v>36</v>
      </c>
    </row>
    <row r="154" spans="1:8">
      <c r="A154" s="36">
        <v>721</v>
      </c>
      <c r="B154" s="36" t="s">
        <v>177</v>
      </c>
    </row>
    <row r="156" spans="1:8">
      <c r="A156" s="1">
        <v>49</v>
      </c>
      <c r="B156" s="25" t="s">
        <v>178</v>
      </c>
      <c r="C156" s="1" t="s">
        <v>179</v>
      </c>
      <c r="D156" s="1" t="s">
        <v>141</v>
      </c>
      <c r="E156" s="4">
        <v>2</v>
      </c>
      <c r="F156" s="6">
        <v>0</v>
      </c>
      <c r="G156" s="6">
        <f>E156*F156</f>
        <v>0</v>
      </c>
      <c r="H156" s="4">
        <v>4.2959999999999998E-2</v>
      </c>
    </row>
    <row r="157" spans="1:8">
      <c r="C157" s="1" t="s">
        <v>180</v>
      </c>
    </row>
    <row r="158" spans="1:8">
      <c r="A158" s="1">
        <v>50</v>
      </c>
      <c r="B158" s="25" t="s">
        <v>181</v>
      </c>
      <c r="C158" s="1" t="s">
        <v>182</v>
      </c>
      <c r="D158" s="1" t="s">
        <v>49</v>
      </c>
      <c r="E158" s="4">
        <v>4.2999999999999997E-2</v>
      </c>
      <c r="F158" s="6">
        <v>0</v>
      </c>
      <c r="G158" s="6">
        <f>E158*F158</f>
        <v>0</v>
      </c>
    </row>
    <row r="159" spans="1:8">
      <c r="C159" s="1" t="s">
        <v>36</v>
      </c>
    </row>
    <row r="160" spans="1:8">
      <c r="A160" s="39" t="s">
        <v>63</v>
      </c>
      <c r="B160" s="40"/>
      <c r="C160" s="40"/>
      <c r="D160" s="40"/>
      <c r="E160" s="41"/>
      <c r="F160" s="42"/>
      <c r="G160" s="43">
        <f>SUM(G156:G159)</f>
        <v>0</v>
      </c>
      <c r="H160" s="44">
        <f>SUM(H156:H159)</f>
        <v>4.2959999999999998E-2</v>
      </c>
    </row>
    <row r="161" spans="1:8">
      <c r="B161" s="36" t="s">
        <v>36</v>
      </c>
    </row>
    <row r="162" spans="1:8">
      <c r="A162" s="36">
        <v>740</v>
      </c>
      <c r="B162" s="36" t="s">
        <v>183</v>
      </c>
    </row>
    <row r="164" spans="1:8">
      <c r="A164" s="1">
        <v>51</v>
      </c>
      <c r="B164" s="25" t="s">
        <v>184</v>
      </c>
      <c r="C164" s="1" t="s">
        <v>185</v>
      </c>
      <c r="D164" s="1" t="s">
        <v>299</v>
      </c>
      <c r="E164" s="4">
        <v>1</v>
      </c>
      <c r="F164" s="6">
        <v>0</v>
      </c>
      <c r="G164" s="6">
        <f>E164*F164</f>
        <v>0</v>
      </c>
    </row>
    <row r="165" spans="1:8">
      <c r="C165" s="1" t="s">
        <v>186</v>
      </c>
    </row>
    <row r="166" spans="1:8">
      <c r="A166" s="1">
        <v>52</v>
      </c>
      <c r="B166" s="25" t="s">
        <v>184</v>
      </c>
      <c r="C166" s="1" t="s">
        <v>187</v>
      </c>
      <c r="D166" s="1" t="s">
        <v>299</v>
      </c>
      <c r="E166" s="4">
        <v>1</v>
      </c>
      <c r="F166" s="6">
        <v>0</v>
      </c>
      <c r="G166" s="6">
        <f>E166*F166</f>
        <v>0</v>
      </c>
    </row>
    <row r="167" spans="1:8">
      <c r="C167" s="1" t="s">
        <v>186</v>
      </c>
    </row>
    <row r="168" spans="1:8">
      <c r="A168" s="1">
        <v>53</v>
      </c>
      <c r="B168" s="25" t="s">
        <v>188</v>
      </c>
      <c r="C168" s="1" t="s">
        <v>189</v>
      </c>
      <c r="D168" s="1" t="s">
        <v>100</v>
      </c>
      <c r="E168" s="4">
        <v>23</v>
      </c>
      <c r="F168" s="6">
        <v>0</v>
      </c>
      <c r="G168" s="6">
        <f>E168*F168</f>
        <v>0</v>
      </c>
      <c r="H168" s="4">
        <v>2.53E-2</v>
      </c>
    </row>
    <row r="169" spans="1:8">
      <c r="C169" s="1" t="s">
        <v>190</v>
      </c>
    </row>
    <row r="170" spans="1:8">
      <c r="A170" s="1">
        <v>54</v>
      </c>
      <c r="B170" s="25" t="s">
        <v>191</v>
      </c>
      <c r="C170" s="1" t="s">
        <v>192</v>
      </c>
      <c r="D170" s="1" t="s">
        <v>174</v>
      </c>
      <c r="E170" s="4">
        <v>23</v>
      </c>
      <c r="F170" s="6">
        <v>0</v>
      </c>
      <c r="G170" s="6">
        <f>E170*F170</f>
        <v>0</v>
      </c>
      <c r="H170" s="4">
        <v>2.3E-2</v>
      </c>
    </row>
    <row r="171" spans="1:8">
      <c r="C171" s="1" t="s">
        <v>36</v>
      </c>
    </row>
    <row r="172" spans="1:8">
      <c r="A172" s="1">
        <v>55</v>
      </c>
      <c r="B172" s="25" t="s">
        <v>193</v>
      </c>
      <c r="C172" s="1" t="s">
        <v>194</v>
      </c>
      <c r="D172" s="1" t="s">
        <v>100</v>
      </c>
      <c r="E172" s="4">
        <v>4</v>
      </c>
      <c r="F172" s="6">
        <v>0</v>
      </c>
      <c r="G172" s="6">
        <f>E172*F172</f>
        <v>0</v>
      </c>
    </row>
    <row r="173" spans="1:8">
      <c r="C173" s="1" t="s">
        <v>36</v>
      </c>
    </row>
    <row r="174" spans="1:8">
      <c r="A174" s="39" t="s">
        <v>63</v>
      </c>
      <c r="B174" s="40"/>
      <c r="C174" s="40"/>
      <c r="D174" s="40"/>
      <c r="E174" s="41"/>
      <c r="F174" s="42"/>
      <c r="G174" s="43">
        <f>SUM(G164:G173)</f>
        <v>0</v>
      </c>
      <c r="H174" s="44">
        <f>SUM(H164:H173)</f>
        <v>4.8299999999999996E-2</v>
      </c>
    </row>
    <row r="175" spans="1:8">
      <c r="B175" s="36" t="s">
        <v>36</v>
      </c>
    </row>
    <row r="176" spans="1:8">
      <c r="A176" s="36">
        <v>762</v>
      </c>
      <c r="B176" s="36" t="s">
        <v>195</v>
      </c>
    </row>
    <row r="178" spans="1:8">
      <c r="A178" s="1">
        <v>56</v>
      </c>
      <c r="B178" s="25" t="s">
        <v>196</v>
      </c>
      <c r="C178" s="1" t="s">
        <v>197</v>
      </c>
      <c r="D178" s="1" t="s">
        <v>100</v>
      </c>
      <c r="E178" s="4">
        <v>12</v>
      </c>
      <c r="F178" s="6">
        <v>0</v>
      </c>
      <c r="G178" s="6">
        <f>E178*F178</f>
        <v>0</v>
      </c>
      <c r="H178" s="4">
        <v>4.0680000000000001E-2</v>
      </c>
    </row>
    <row r="179" spans="1:8">
      <c r="C179" s="1" t="s">
        <v>198</v>
      </c>
    </row>
    <row r="180" spans="1:8">
      <c r="A180" s="1">
        <v>57</v>
      </c>
      <c r="B180" s="25" t="s">
        <v>199</v>
      </c>
      <c r="C180" s="1" t="s">
        <v>200</v>
      </c>
      <c r="D180" s="1" t="s">
        <v>100</v>
      </c>
      <c r="E180" s="4">
        <v>12</v>
      </c>
      <c r="F180" s="6">
        <v>0</v>
      </c>
      <c r="G180" s="6">
        <f>E180*F180</f>
        <v>0</v>
      </c>
      <c r="H180" s="4">
        <v>0.3</v>
      </c>
    </row>
    <row r="181" spans="1:8">
      <c r="C181" s="1" t="s">
        <v>36</v>
      </c>
    </row>
    <row r="182" spans="1:8">
      <c r="A182" s="1">
        <v>58</v>
      </c>
      <c r="B182" s="25" t="s">
        <v>201</v>
      </c>
      <c r="C182" s="1" t="s">
        <v>202</v>
      </c>
      <c r="D182" s="1" t="s">
        <v>141</v>
      </c>
      <c r="E182" s="4">
        <v>22</v>
      </c>
      <c r="F182" s="6">
        <v>0</v>
      </c>
      <c r="G182" s="6">
        <f>E182*F182</f>
        <v>0</v>
      </c>
    </row>
    <row r="183" spans="1:8">
      <c r="C183" s="1" t="s">
        <v>36</v>
      </c>
    </row>
    <row r="184" spans="1:8">
      <c r="A184" s="1">
        <v>59</v>
      </c>
      <c r="B184" s="25" t="s">
        <v>203</v>
      </c>
      <c r="C184" s="1" t="s">
        <v>204</v>
      </c>
      <c r="D184" s="1" t="s">
        <v>141</v>
      </c>
      <c r="E184" s="4">
        <v>22</v>
      </c>
      <c r="F184" s="6">
        <v>0</v>
      </c>
      <c r="G184" s="6">
        <f>E184*F184</f>
        <v>0</v>
      </c>
      <c r="H184" s="4">
        <v>6.4899999999999999E-2</v>
      </c>
    </row>
    <row r="185" spans="1:8">
      <c r="C185" s="1" t="s">
        <v>205</v>
      </c>
    </row>
    <row r="186" spans="1:8">
      <c r="A186" s="1">
        <v>60</v>
      </c>
      <c r="B186" s="25" t="s">
        <v>206</v>
      </c>
      <c r="C186" s="1" t="s">
        <v>207</v>
      </c>
      <c r="D186" s="1" t="s">
        <v>100</v>
      </c>
      <c r="E186" s="4">
        <v>111.8</v>
      </c>
      <c r="F186" s="6">
        <v>0</v>
      </c>
      <c r="G186" s="6">
        <f>E186*F186</f>
        <v>0</v>
      </c>
      <c r="H186" s="4">
        <v>0.11068</v>
      </c>
    </row>
    <row r="187" spans="1:8">
      <c r="C187" s="1" t="s">
        <v>208</v>
      </c>
    </row>
    <row r="188" spans="1:8">
      <c r="A188" s="1">
        <v>61</v>
      </c>
      <c r="B188" s="25" t="s">
        <v>209</v>
      </c>
      <c r="C188" s="1" t="s">
        <v>210</v>
      </c>
      <c r="D188" s="1" t="s">
        <v>100</v>
      </c>
      <c r="E188" s="4">
        <v>21</v>
      </c>
      <c r="F188" s="6">
        <v>0</v>
      </c>
      <c r="G188" s="6">
        <f>E188*F188</f>
        <v>0</v>
      </c>
      <c r="H188" s="4">
        <v>2.0789999999999999E-2</v>
      </c>
    </row>
    <row r="189" spans="1:8">
      <c r="C189" s="1" t="s">
        <v>208</v>
      </c>
    </row>
    <row r="190" spans="1:8">
      <c r="A190" s="1">
        <v>62</v>
      </c>
      <c r="B190" s="25" t="s">
        <v>211</v>
      </c>
      <c r="C190" s="1" t="s">
        <v>212</v>
      </c>
      <c r="D190" s="1" t="s">
        <v>100</v>
      </c>
      <c r="E190" s="4">
        <v>21.3</v>
      </c>
      <c r="F190" s="6">
        <v>0</v>
      </c>
      <c r="G190" s="6">
        <f>E190*F190</f>
        <v>0</v>
      </c>
      <c r="H190" s="4">
        <v>2.1090000000000001E-2</v>
      </c>
    </row>
    <row r="191" spans="1:8">
      <c r="C191" s="1" t="s">
        <v>208</v>
      </c>
    </row>
    <row r="192" spans="1:8">
      <c r="A192" s="1">
        <v>63</v>
      </c>
      <c r="B192" s="25" t="s">
        <v>213</v>
      </c>
      <c r="C192" s="1" t="s">
        <v>214</v>
      </c>
      <c r="D192" s="1" t="s">
        <v>40</v>
      </c>
      <c r="E192" s="4">
        <v>2.7469999999999999</v>
      </c>
      <c r="F192" s="6">
        <v>0</v>
      </c>
      <c r="G192" s="6">
        <f>E192*F192</f>
        <v>0</v>
      </c>
      <c r="H192" s="4">
        <v>1.51085</v>
      </c>
    </row>
    <row r="193" spans="1:8">
      <c r="C193" s="1" t="s">
        <v>36</v>
      </c>
    </row>
    <row r="194" spans="1:8">
      <c r="A194" s="1">
        <v>64</v>
      </c>
      <c r="B194" s="25" t="s">
        <v>215</v>
      </c>
      <c r="C194" s="1" t="s">
        <v>216</v>
      </c>
      <c r="D194" s="1" t="s">
        <v>61</v>
      </c>
      <c r="E194" s="4">
        <v>79.524000000000001</v>
      </c>
      <c r="F194" s="6">
        <v>0</v>
      </c>
      <c r="G194" s="6">
        <f>E194*F194</f>
        <v>0</v>
      </c>
    </row>
    <row r="195" spans="1:8">
      <c r="C195" s="1" t="s">
        <v>217</v>
      </c>
    </row>
    <row r="196" spans="1:8">
      <c r="A196" s="1">
        <v>65</v>
      </c>
      <c r="B196" s="25" t="s">
        <v>218</v>
      </c>
      <c r="C196" s="1" t="s">
        <v>219</v>
      </c>
      <c r="D196" s="1" t="s">
        <v>61</v>
      </c>
      <c r="E196" s="4">
        <v>46.92</v>
      </c>
      <c r="F196" s="6">
        <v>0</v>
      </c>
      <c r="G196" s="6">
        <f>E196*F196</f>
        <v>0</v>
      </c>
    </row>
    <row r="197" spans="1:8">
      <c r="C197" s="1" t="s">
        <v>220</v>
      </c>
    </row>
    <row r="198" spans="1:8">
      <c r="A198" s="1">
        <v>66</v>
      </c>
      <c r="B198" s="25" t="s">
        <v>221</v>
      </c>
      <c r="C198" s="1" t="s">
        <v>222</v>
      </c>
      <c r="D198" s="1" t="s">
        <v>61</v>
      </c>
      <c r="E198" s="4">
        <v>51.612000000000002</v>
      </c>
      <c r="F198" s="6">
        <v>0</v>
      </c>
      <c r="G198" s="6">
        <f>E198*F198</f>
        <v>0</v>
      </c>
      <c r="H198" s="4">
        <v>0.45522000000000001</v>
      </c>
    </row>
    <row r="199" spans="1:8">
      <c r="C199" s="1" t="s">
        <v>36</v>
      </c>
    </row>
    <row r="200" spans="1:8">
      <c r="A200" s="1">
        <v>67</v>
      </c>
      <c r="B200" s="25" t="s">
        <v>223</v>
      </c>
      <c r="C200" s="1" t="s">
        <v>224</v>
      </c>
      <c r="D200" s="1" t="s">
        <v>40</v>
      </c>
      <c r="E200" s="4">
        <v>3.7280000000000002</v>
      </c>
      <c r="F200" s="6">
        <v>0</v>
      </c>
      <c r="G200" s="6">
        <f>E200*F200</f>
        <v>0</v>
      </c>
      <c r="H200" s="4">
        <v>8.5000000000000006E-2</v>
      </c>
    </row>
    <row r="201" spans="1:8">
      <c r="C201" s="1" t="s">
        <v>225</v>
      </c>
    </row>
    <row r="202" spans="1:8">
      <c r="A202" s="1">
        <v>68</v>
      </c>
      <c r="B202" s="25" t="s">
        <v>226</v>
      </c>
      <c r="C202" s="1" t="s">
        <v>227</v>
      </c>
      <c r="D202" s="1" t="s">
        <v>49</v>
      </c>
      <c r="E202" s="4">
        <v>2.6579999999999999</v>
      </c>
      <c r="F202" s="6">
        <v>0</v>
      </c>
      <c r="G202" s="6">
        <f>E202*F202</f>
        <v>0</v>
      </c>
    </row>
    <row r="203" spans="1:8">
      <c r="C203" s="1" t="s">
        <v>36</v>
      </c>
    </row>
    <row r="204" spans="1:8">
      <c r="A204" s="39" t="s">
        <v>63</v>
      </c>
      <c r="B204" s="40"/>
      <c r="C204" s="40"/>
      <c r="D204" s="40"/>
      <c r="E204" s="41"/>
      <c r="F204" s="42"/>
      <c r="G204" s="43">
        <f>SUM(G178:G203)</f>
        <v>0</v>
      </c>
      <c r="H204" s="44">
        <f>SUM(H178:H203)</f>
        <v>2.60921</v>
      </c>
    </row>
    <row r="205" spans="1:8">
      <c r="B205" s="36" t="s">
        <v>36</v>
      </c>
    </row>
    <row r="206" spans="1:8">
      <c r="A206" s="36">
        <v>764</v>
      </c>
      <c r="B206" s="36" t="s">
        <v>228</v>
      </c>
    </row>
    <row r="208" spans="1:8">
      <c r="A208" s="1">
        <v>69</v>
      </c>
      <c r="B208" s="25" t="s">
        <v>229</v>
      </c>
      <c r="C208" s="1" t="s">
        <v>230</v>
      </c>
      <c r="D208" s="1" t="s">
        <v>61</v>
      </c>
      <c r="E208" s="4">
        <v>0.38</v>
      </c>
      <c r="F208" s="6">
        <v>0</v>
      </c>
      <c r="G208" s="6">
        <f>E208*F208</f>
        <v>0</v>
      </c>
      <c r="H208" s="4">
        <v>3.5300000000000002E-3</v>
      </c>
    </row>
    <row r="209" spans="1:8">
      <c r="C209" s="1" t="s">
        <v>231</v>
      </c>
    </row>
    <row r="210" spans="1:8">
      <c r="A210" s="1">
        <v>70</v>
      </c>
      <c r="B210" s="25" t="s">
        <v>232</v>
      </c>
      <c r="C210" s="1" t="s">
        <v>233</v>
      </c>
      <c r="D210" s="1" t="s">
        <v>100</v>
      </c>
      <c r="E210" s="4">
        <v>13.8</v>
      </c>
      <c r="F210" s="6">
        <v>0</v>
      </c>
      <c r="G210" s="6">
        <f>E210*F210</f>
        <v>0</v>
      </c>
      <c r="H210" s="4">
        <v>6.5409999999999996E-2</v>
      </c>
    </row>
    <row r="211" spans="1:8">
      <c r="C211" s="1" t="s">
        <v>234</v>
      </c>
    </row>
    <row r="212" spans="1:8">
      <c r="A212" s="1">
        <v>71</v>
      </c>
      <c r="B212" s="25" t="s">
        <v>235</v>
      </c>
      <c r="C212" s="1" t="s">
        <v>236</v>
      </c>
      <c r="D212" s="1" t="s">
        <v>100</v>
      </c>
      <c r="E212" s="4">
        <v>13.8</v>
      </c>
      <c r="F212" s="6">
        <v>0</v>
      </c>
      <c r="G212" s="6">
        <f>E212*F212</f>
        <v>0</v>
      </c>
      <c r="H212" s="4">
        <v>4.7199999999999999E-2</v>
      </c>
    </row>
    <row r="213" spans="1:8">
      <c r="C213" s="1" t="s">
        <v>234</v>
      </c>
    </row>
    <row r="214" spans="1:8">
      <c r="A214" s="1">
        <v>72</v>
      </c>
      <c r="B214" s="25" t="s">
        <v>237</v>
      </c>
      <c r="C214" s="1" t="s">
        <v>238</v>
      </c>
      <c r="D214" s="1" t="s">
        <v>100</v>
      </c>
      <c r="E214" s="4">
        <v>3</v>
      </c>
      <c r="F214" s="6">
        <v>0</v>
      </c>
      <c r="G214" s="6">
        <f>E214*F214</f>
        <v>0</v>
      </c>
      <c r="H214" s="4">
        <v>9.4199999999999996E-3</v>
      </c>
    </row>
    <row r="215" spans="1:8">
      <c r="C215" s="1" t="s">
        <v>234</v>
      </c>
    </row>
    <row r="216" spans="1:8">
      <c r="A216" s="1">
        <v>73</v>
      </c>
      <c r="B216" s="25" t="s">
        <v>239</v>
      </c>
      <c r="C216" s="1" t="s">
        <v>240</v>
      </c>
      <c r="D216" s="1" t="s">
        <v>141</v>
      </c>
      <c r="E216" s="4">
        <v>2</v>
      </c>
      <c r="F216" s="6">
        <v>0</v>
      </c>
      <c r="G216" s="6">
        <f>E216*F216</f>
        <v>0</v>
      </c>
      <c r="H216" s="4">
        <v>6.2199999999999998E-3</v>
      </c>
    </row>
    <row r="217" spans="1:8">
      <c r="C217" s="1" t="s">
        <v>234</v>
      </c>
    </row>
    <row r="218" spans="1:8">
      <c r="A218" s="1">
        <v>74</v>
      </c>
      <c r="B218" s="25" t="s">
        <v>241</v>
      </c>
      <c r="C218" s="1" t="s">
        <v>242</v>
      </c>
      <c r="D218" s="1" t="s">
        <v>100</v>
      </c>
      <c r="E218" s="4">
        <v>13.6</v>
      </c>
      <c r="F218" s="6">
        <v>0</v>
      </c>
      <c r="G218" s="6">
        <f>E218*F218</f>
        <v>0</v>
      </c>
      <c r="H218" s="4">
        <v>4.0800000000000003E-2</v>
      </c>
    </row>
    <row r="219" spans="1:8">
      <c r="C219" s="1" t="s">
        <v>234</v>
      </c>
    </row>
    <row r="220" spans="1:8">
      <c r="A220" s="1">
        <v>75</v>
      </c>
      <c r="B220" s="25" t="s">
        <v>243</v>
      </c>
      <c r="C220" s="1" t="s">
        <v>244</v>
      </c>
      <c r="D220" s="1" t="s">
        <v>100</v>
      </c>
      <c r="E220" s="4">
        <v>6.2</v>
      </c>
      <c r="F220" s="6">
        <v>0</v>
      </c>
      <c r="G220" s="6">
        <f>E220*F220</f>
        <v>0</v>
      </c>
      <c r="H220" s="4">
        <v>1.7170000000000001E-2</v>
      </c>
    </row>
    <row r="221" spans="1:8">
      <c r="C221" s="1" t="s">
        <v>234</v>
      </c>
    </row>
    <row r="222" spans="1:8">
      <c r="A222" s="1">
        <v>76</v>
      </c>
      <c r="B222" s="25" t="s">
        <v>245</v>
      </c>
      <c r="C222" s="1" t="s">
        <v>246</v>
      </c>
      <c r="D222" s="1" t="s">
        <v>49</v>
      </c>
      <c r="E222" s="4">
        <v>0.19</v>
      </c>
      <c r="F222" s="6">
        <v>0</v>
      </c>
      <c r="G222" s="6">
        <f>E222*F222</f>
        <v>0</v>
      </c>
    </row>
    <row r="223" spans="1:8">
      <c r="C223" s="1" t="s">
        <v>247</v>
      </c>
    </row>
    <row r="224" spans="1:8">
      <c r="A224" s="39" t="s">
        <v>63</v>
      </c>
      <c r="B224" s="40"/>
      <c r="C224" s="40"/>
      <c r="D224" s="40"/>
      <c r="E224" s="41"/>
      <c r="F224" s="42"/>
      <c r="G224" s="43">
        <f>SUM(G208:G223)</f>
        <v>0</v>
      </c>
      <c r="H224" s="44">
        <f>SUM(H208:H223)</f>
        <v>0.18975</v>
      </c>
    </row>
    <row r="225" spans="1:8">
      <c r="B225" s="36" t="s">
        <v>36</v>
      </c>
    </row>
    <row r="226" spans="1:8">
      <c r="A226" s="36">
        <v>765</v>
      </c>
      <c r="B226" s="36" t="s">
        <v>248</v>
      </c>
    </row>
    <row r="228" spans="1:8">
      <c r="A228" s="1">
        <v>77</v>
      </c>
      <c r="B228" s="25" t="s">
        <v>249</v>
      </c>
      <c r="C228" s="1" t="s">
        <v>250</v>
      </c>
      <c r="D228" s="1" t="s">
        <v>61</v>
      </c>
      <c r="E228" s="4">
        <v>46.92</v>
      </c>
      <c r="F228" s="6">
        <v>0</v>
      </c>
      <c r="G228" s="6">
        <f>E228*F228</f>
        <v>0</v>
      </c>
      <c r="H228" s="4">
        <v>0.53347999999999995</v>
      </c>
    </row>
    <row r="229" spans="1:8">
      <c r="C229" s="1" t="s">
        <v>251</v>
      </c>
    </row>
    <row r="230" spans="1:8">
      <c r="A230" s="1">
        <v>78</v>
      </c>
      <c r="B230" s="25" t="s">
        <v>252</v>
      </c>
      <c r="C230" s="1" t="s">
        <v>250</v>
      </c>
      <c r="D230" s="1" t="s">
        <v>100</v>
      </c>
      <c r="E230" s="4">
        <v>13.8</v>
      </c>
      <c r="F230" s="6">
        <v>0</v>
      </c>
      <c r="G230" s="6">
        <f>E230*F230</f>
        <v>0</v>
      </c>
      <c r="H230" s="4">
        <v>3.243E-2</v>
      </c>
    </row>
    <row r="231" spans="1:8">
      <c r="C231" s="1" t="s">
        <v>253</v>
      </c>
    </row>
    <row r="232" spans="1:8">
      <c r="A232" s="1">
        <v>79</v>
      </c>
      <c r="B232" s="25" t="s">
        <v>254</v>
      </c>
      <c r="C232" s="1" t="s">
        <v>250</v>
      </c>
      <c r="D232" s="1" t="s">
        <v>100</v>
      </c>
      <c r="E232" s="4">
        <v>6.9</v>
      </c>
      <c r="F232" s="6">
        <v>0</v>
      </c>
      <c r="G232" s="6">
        <f>E232*F232</f>
        <v>0</v>
      </c>
      <c r="H232" s="4">
        <v>1.9529999999999999E-2</v>
      </c>
    </row>
    <row r="233" spans="1:8">
      <c r="C233" s="1" t="s">
        <v>255</v>
      </c>
    </row>
    <row r="234" spans="1:8">
      <c r="A234" s="1">
        <v>80</v>
      </c>
      <c r="B234" s="25" t="s">
        <v>256</v>
      </c>
      <c r="C234" s="1" t="s">
        <v>257</v>
      </c>
      <c r="D234" s="1" t="s">
        <v>49</v>
      </c>
      <c r="E234" s="4">
        <v>0.58499999999999996</v>
      </c>
      <c r="F234" s="6">
        <v>0</v>
      </c>
      <c r="G234" s="6">
        <f>E234*F234</f>
        <v>0</v>
      </c>
    </row>
    <row r="235" spans="1:8">
      <c r="C235" s="1" t="s">
        <v>36</v>
      </c>
    </row>
    <row r="236" spans="1:8">
      <c r="A236" s="39" t="s">
        <v>63</v>
      </c>
      <c r="B236" s="40"/>
      <c r="C236" s="40"/>
      <c r="D236" s="40"/>
      <c r="E236" s="41"/>
      <c r="F236" s="42"/>
      <c r="G236" s="43">
        <f>SUM(G228:G235)</f>
        <v>0</v>
      </c>
      <c r="H236" s="44">
        <f>SUM(H228:H235)</f>
        <v>0.58543999999999996</v>
      </c>
    </row>
    <row r="237" spans="1:8">
      <c r="B237" s="36" t="s">
        <v>36</v>
      </c>
    </row>
    <row r="238" spans="1:8">
      <c r="A238" s="36">
        <v>766</v>
      </c>
      <c r="B238" s="36" t="s">
        <v>258</v>
      </c>
    </row>
    <row r="240" spans="1:8">
      <c r="A240" s="1">
        <v>81</v>
      </c>
      <c r="B240" s="25" t="s">
        <v>259</v>
      </c>
      <c r="C240" s="1" t="s">
        <v>260</v>
      </c>
      <c r="D240" s="1" t="s">
        <v>61</v>
      </c>
      <c r="E240" s="4">
        <v>26.36</v>
      </c>
      <c r="F240" s="6">
        <v>0</v>
      </c>
      <c r="G240" s="6">
        <f>E240*F240</f>
        <v>0</v>
      </c>
      <c r="H240" s="4">
        <v>5.2700000000000004E-3</v>
      </c>
    </row>
    <row r="241" spans="1:8">
      <c r="C241" s="1" t="s">
        <v>261</v>
      </c>
    </row>
    <row r="242" spans="1:8">
      <c r="A242" s="1">
        <v>82</v>
      </c>
      <c r="B242" s="25" t="s">
        <v>221</v>
      </c>
      <c r="C242" s="1" t="s">
        <v>222</v>
      </c>
      <c r="D242" s="1" t="s">
        <v>61</v>
      </c>
      <c r="E242" s="4">
        <v>27.414000000000001</v>
      </c>
      <c r="F242" s="6">
        <v>0</v>
      </c>
      <c r="G242" s="6">
        <f>E242*F242</f>
        <v>0</v>
      </c>
      <c r="H242" s="4">
        <v>0.24179</v>
      </c>
    </row>
    <row r="243" spans="1:8">
      <c r="C243" s="1" t="s">
        <v>36</v>
      </c>
    </row>
    <row r="244" spans="1:8">
      <c r="A244" s="1">
        <v>83</v>
      </c>
      <c r="B244" s="25" t="s">
        <v>262</v>
      </c>
      <c r="C244" s="1" t="s">
        <v>263</v>
      </c>
      <c r="D244" s="1" t="s">
        <v>100</v>
      </c>
      <c r="E244" s="4">
        <v>45.25</v>
      </c>
      <c r="F244" s="6">
        <v>0</v>
      </c>
      <c r="G244" s="6">
        <f>E244*F244</f>
        <v>0</v>
      </c>
      <c r="H244" s="4">
        <v>9.4999999999999998E-3</v>
      </c>
    </row>
    <row r="245" spans="1:8">
      <c r="C245" s="1" t="s">
        <v>124</v>
      </c>
    </row>
    <row r="246" spans="1:8">
      <c r="A246" s="1">
        <v>84</v>
      </c>
      <c r="B246" s="25" t="s">
        <v>264</v>
      </c>
      <c r="C246" s="1" t="s">
        <v>265</v>
      </c>
      <c r="D246" s="1" t="s">
        <v>49</v>
      </c>
      <c r="E246" s="4">
        <v>0.25700000000000001</v>
      </c>
      <c r="F246" s="6">
        <v>0</v>
      </c>
      <c r="G246" s="6">
        <f>E246*F246</f>
        <v>0</v>
      </c>
    </row>
    <row r="247" spans="1:8">
      <c r="C247" s="1" t="s">
        <v>36</v>
      </c>
    </row>
    <row r="248" spans="1:8">
      <c r="A248" s="39" t="s">
        <v>63</v>
      </c>
      <c r="B248" s="40"/>
      <c r="C248" s="40"/>
      <c r="D248" s="40"/>
      <c r="E248" s="41"/>
      <c r="F248" s="42"/>
      <c r="G248" s="43">
        <f>SUM(G240:G247)</f>
        <v>0</v>
      </c>
      <c r="H248" s="44">
        <f>SUM(H240:H247)</f>
        <v>0.25656000000000001</v>
      </c>
    </row>
    <row r="249" spans="1:8">
      <c r="B249" s="36" t="s">
        <v>36</v>
      </c>
    </row>
    <row r="250" spans="1:8">
      <c r="A250" s="36">
        <v>771</v>
      </c>
      <c r="B250" s="36" t="s">
        <v>266</v>
      </c>
    </row>
    <row r="252" spans="1:8">
      <c r="A252" s="1">
        <v>85</v>
      </c>
      <c r="B252" s="25" t="s">
        <v>267</v>
      </c>
      <c r="C252" s="1" t="s">
        <v>268</v>
      </c>
      <c r="D252" s="1" t="s">
        <v>61</v>
      </c>
      <c r="E252" s="4">
        <v>1.74</v>
      </c>
      <c r="F252" s="6">
        <v>0</v>
      </c>
      <c r="G252" s="6">
        <f>E252*F252</f>
        <v>0</v>
      </c>
      <c r="H252" s="4">
        <v>0.10557999999999999</v>
      </c>
    </row>
    <row r="253" spans="1:8">
      <c r="C253" s="1" t="s">
        <v>269</v>
      </c>
    </row>
    <row r="254" spans="1:8">
      <c r="A254" s="1">
        <v>86</v>
      </c>
      <c r="B254" s="25" t="s">
        <v>270</v>
      </c>
      <c r="C254" s="1" t="s">
        <v>271</v>
      </c>
      <c r="D254" s="1" t="s">
        <v>61</v>
      </c>
      <c r="E254" s="4">
        <v>1.74</v>
      </c>
      <c r="F254" s="6">
        <v>0</v>
      </c>
      <c r="G254" s="6">
        <f>E254*F254</f>
        <v>0</v>
      </c>
    </row>
    <row r="255" spans="1:8">
      <c r="C255" s="1" t="s">
        <v>36</v>
      </c>
    </row>
    <row r="256" spans="1:8">
      <c r="A256" s="1">
        <v>87</v>
      </c>
      <c r="B256" s="25" t="s">
        <v>272</v>
      </c>
      <c r="C256" s="1" t="s">
        <v>273</v>
      </c>
      <c r="D256" s="1" t="s">
        <v>61</v>
      </c>
      <c r="E256" s="4">
        <v>1.74</v>
      </c>
      <c r="F256" s="6">
        <v>0</v>
      </c>
      <c r="G256" s="6">
        <f>E256*F256</f>
        <v>0</v>
      </c>
      <c r="H256" s="4">
        <v>1.57E-3</v>
      </c>
    </row>
    <row r="257" spans="1:8">
      <c r="C257" s="1" t="s">
        <v>274</v>
      </c>
    </row>
    <row r="258" spans="1:8">
      <c r="A258" s="1">
        <v>88</v>
      </c>
      <c r="B258" s="25" t="s">
        <v>275</v>
      </c>
      <c r="C258" s="1" t="s">
        <v>276</v>
      </c>
      <c r="D258" s="1" t="s">
        <v>61</v>
      </c>
      <c r="E258" s="4">
        <v>2</v>
      </c>
      <c r="F258" s="6">
        <v>0</v>
      </c>
      <c r="G258" s="6">
        <f>E258*F258</f>
        <v>0</v>
      </c>
      <c r="H258" s="4">
        <v>0.04</v>
      </c>
    </row>
    <row r="259" spans="1:8">
      <c r="C259" s="1" t="s">
        <v>36</v>
      </c>
    </row>
    <row r="260" spans="1:8">
      <c r="A260" s="1">
        <v>89</v>
      </c>
      <c r="B260" s="25" t="s">
        <v>277</v>
      </c>
      <c r="C260" s="1" t="s">
        <v>278</v>
      </c>
      <c r="D260" s="1" t="s">
        <v>49</v>
      </c>
      <c r="E260" s="4">
        <v>0.14699999999999999</v>
      </c>
      <c r="F260" s="6">
        <v>0</v>
      </c>
      <c r="G260" s="6">
        <f>E260*F260</f>
        <v>0</v>
      </c>
    </row>
    <row r="261" spans="1:8">
      <c r="C261" s="1" t="s">
        <v>36</v>
      </c>
    </row>
    <row r="262" spans="1:8">
      <c r="A262" s="39" t="s">
        <v>63</v>
      </c>
      <c r="B262" s="40"/>
      <c r="C262" s="40"/>
      <c r="D262" s="40"/>
      <c r="E262" s="41"/>
      <c r="F262" s="42"/>
      <c r="G262" s="43">
        <f>SUM(G252:G261)</f>
        <v>0</v>
      </c>
      <c r="H262" s="44">
        <f>SUM(H252:H261)</f>
        <v>0.14715</v>
      </c>
    </row>
    <row r="263" spans="1:8">
      <c r="B263" s="36" t="s">
        <v>36</v>
      </c>
    </row>
    <row r="264" spans="1:8">
      <c r="A264" s="36">
        <v>783</v>
      </c>
      <c r="B264" s="36" t="s">
        <v>279</v>
      </c>
    </row>
    <row r="266" spans="1:8">
      <c r="A266" s="1">
        <v>90</v>
      </c>
      <c r="B266" s="25" t="s">
        <v>280</v>
      </c>
      <c r="C266" s="1" t="s">
        <v>281</v>
      </c>
      <c r="D266" s="1" t="s">
        <v>61</v>
      </c>
      <c r="E266" s="4">
        <v>188.214</v>
      </c>
      <c r="F266" s="6">
        <v>0</v>
      </c>
      <c r="G266" s="6">
        <f>E266*F266</f>
        <v>0</v>
      </c>
      <c r="H266" s="4">
        <v>8.0930000000000002E-2</v>
      </c>
    </row>
    <row r="267" spans="1:8">
      <c r="C267" s="1" t="s">
        <v>282</v>
      </c>
    </row>
    <row r="268" spans="1:8">
      <c r="A268" s="1">
        <v>91</v>
      </c>
      <c r="B268" s="25" t="s">
        <v>283</v>
      </c>
      <c r="C268" s="1" t="s">
        <v>284</v>
      </c>
      <c r="D268" s="1" t="s">
        <v>61</v>
      </c>
      <c r="E268" s="4">
        <v>126.444</v>
      </c>
      <c r="F268" s="6">
        <v>0</v>
      </c>
      <c r="G268" s="6">
        <f>E268*F268</f>
        <v>0</v>
      </c>
      <c r="H268" s="4">
        <v>5.3109999999999997E-2</v>
      </c>
    </row>
    <row r="269" spans="1:8">
      <c r="C269" s="1" t="s">
        <v>285</v>
      </c>
    </row>
    <row r="270" spans="1:8">
      <c r="A270" s="39" t="s">
        <v>63</v>
      </c>
      <c r="B270" s="40"/>
      <c r="C270" s="40"/>
      <c r="D270" s="40"/>
      <c r="E270" s="41"/>
      <c r="F270" s="42"/>
      <c r="G270" s="43">
        <f>SUM(G266:G269)</f>
        <v>0</v>
      </c>
      <c r="H270" s="44">
        <f>SUM(H266:H269)</f>
        <v>0.13403999999999999</v>
      </c>
    </row>
    <row r="271" spans="1:8">
      <c r="B271" s="36" t="s">
        <v>36</v>
      </c>
    </row>
    <row r="272" spans="1:8">
      <c r="A272" s="36">
        <v>998</v>
      </c>
      <c r="B272" s="36" t="s">
        <v>286</v>
      </c>
    </row>
    <row r="274" spans="1:8">
      <c r="A274" s="1">
        <v>92</v>
      </c>
      <c r="B274" s="25" t="s">
        <v>287</v>
      </c>
      <c r="C274" s="1" t="s">
        <v>302</v>
      </c>
      <c r="D274" s="1" t="s">
        <v>299</v>
      </c>
      <c r="E274" s="4">
        <v>1</v>
      </c>
      <c r="F274" s="6">
        <v>0</v>
      </c>
      <c r="G274" s="6">
        <f>E274*F274</f>
        <v>0</v>
      </c>
    </row>
    <row r="276" spans="1:8">
      <c r="A276" s="39" t="s">
        <v>63</v>
      </c>
      <c r="B276" s="40"/>
      <c r="C276" s="40"/>
      <c r="D276" s="40"/>
      <c r="E276" s="41"/>
      <c r="F276" s="42"/>
      <c r="G276" s="43">
        <f>SUM(G274:G275)</f>
        <v>0</v>
      </c>
      <c r="H276" s="44">
        <f>SUM(H274:H275)</f>
        <v>0</v>
      </c>
    </row>
    <row r="278" spans="1:8">
      <c r="A278" s="39" t="s">
        <v>288</v>
      </c>
      <c r="B278" s="52"/>
      <c r="C278" s="52"/>
      <c r="D278" s="52"/>
      <c r="E278" s="53" t="s">
        <v>290</v>
      </c>
      <c r="F278" s="53" t="s">
        <v>289</v>
      </c>
      <c r="G278" s="53" t="s">
        <v>291</v>
      </c>
      <c r="H278" s="54" t="s">
        <v>17</v>
      </c>
    </row>
    <row r="279" spans="1:8">
      <c r="A279" s="37"/>
      <c r="B279" s="45" t="s">
        <v>33</v>
      </c>
      <c r="C279" s="45"/>
      <c r="D279" s="45"/>
      <c r="E279" s="55">
        <f>G279-F279</f>
        <v>0</v>
      </c>
      <c r="F279" s="55">
        <v>0</v>
      </c>
      <c r="G279" s="55">
        <f>SUMIF(A:A,"Oddíl celkem",G:G)</f>
        <v>0</v>
      </c>
      <c r="H279" s="56"/>
    </row>
    <row r="280" spans="1:8">
      <c r="A280" s="46"/>
      <c r="B280" s="47" t="s">
        <v>292</v>
      </c>
      <c r="C280" s="47"/>
      <c r="D280" s="47"/>
      <c r="E280" s="57">
        <f>E279*0.21</f>
        <v>0</v>
      </c>
      <c r="F280" s="57">
        <f>F279*0.15</f>
        <v>0</v>
      </c>
      <c r="G280" s="57">
        <f>E280+F280</f>
        <v>0</v>
      </c>
      <c r="H280" s="58"/>
    </row>
    <row r="281" spans="1:8">
      <c r="A281" s="37"/>
      <c r="B281" s="45"/>
      <c r="C281" s="45"/>
      <c r="D281" s="45"/>
      <c r="E281" s="38"/>
      <c r="F281" s="38"/>
      <c r="G281" s="38"/>
      <c r="H281" s="50"/>
    </row>
    <row r="282" spans="1:8">
      <c r="A282" s="37"/>
      <c r="B282" s="45" t="s">
        <v>293</v>
      </c>
      <c r="C282" s="45"/>
      <c r="D282" s="45"/>
      <c r="E282" s="38">
        <f>E280+E279</f>
        <v>0</v>
      </c>
      <c r="F282" s="38">
        <f>F280+F279</f>
        <v>0</v>
      </c>
      <c r="G282" s="38">
        <f>G280+G279</f>
        <v>0</v>
      </c>
      <c r="H282" s="50">
        <f>SUMIF(A:A,"Oddíl celkem",H:H)</f>
        <v>77.815430000000006</v>
      </c>
    </row>
    <row r="283" spans="1:8">
      <c r="A283" s="46"/>
      <c r="B283" s="47"/>
      <c r="C283" s="47"/>
      <c r="D283" s="47"/>
      <c r="E283" s="48"/>
      <c r="F283" s="49"/>
      <c r="G283" s="49"/>
      <c r="H283" s="51"/>
    </row>
  </sheetData>
  <sheetCalcPr fullCalcOnLoad="1"/>
  <phoneticPr fontId="0" type="noConversion"/>
  <pageMargins left="0.74803149606299213" right="0.74803149606299213" top="0.98425196850393704" bottom="0.59055118110236227" header="0.59055118110236227" footer="0"/>
  <pageSetup paperSize="9" orientation="portrait" horizontalDpi="120" verticalDpi="72" r:id="rId1"/>
  <headerFooter alignWithMargins="0">
    <oddHeader>&amp;LIng. V. Braum&amp;CVÝKAZ VÝMĚR&amp;R&amp;8Datum  :     13.02.2017 &amp;10
    &amp;8                      Strana  :   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38"/>
  <sheetViews>
    <sheetView topLeftCell="A7" workbookViewId="0">
      <selection activeCell="B5" sqref="B5"/>
    </sheetView>
  </sheetViews>
  <sheetFormatPr defaultRowHeight="12.75"/>
  <cols>
    <col min="1" max="1" width="11.140625" customWidth="1"/>
    <col min="2" max="2" width="44" customWidth="1"/>
    <col min="3" max="3" width="16.140625" style="32" customWidth="1"/>
    <col min="4" max="4" width="11.85546875" style="18" customWidth="1"/>
  </cols>
  <sheetData>
    <row r="1" spans="1:7">
      <c r="A1" s="25" t="s">
        <v>298</v>
      </c>
      <c r="C1" s="29"/>
      <c r="D1" s="33">
        <v>42779</v>
      </c>
      <c r="E1" s="1"/>
      <c r="F1" s="1"/>
      <c r="G1" s="1"/>
    </row>
    <row r="2" spans="1:7">
      <c r="A2" s="1"/>
      <c r="B2" s="14" t="s">
        <v>10</v>
      </c>
      <c r="C2" s="30"/>
      <c r="D2" s="4"/>
      <c r="E2" s="1"/>
      <c r="F2" s="1"/>
      <c r="G2" s="1"/>
    </row>
    <row r="3" spans="1:7">
      <c r="A3" s="1"/>
      <c r="B3" s="14" t="s">
        <v>11</v>
      </c>
      <c r="C3" s="30"/>
      <c r="D3" s="4"/>
      <c r="E3" s="1"/>
      <c r="F3" s="1"/>
      <c r="G3" s="1"/>
    </row>
    <row r="4" spans="1:7">
      <c r="A4" s="1" t="s">
        <v>12</v>
      </c>
      <c r="B4" s="25" t="str">
        <f>'Položkový rozpočet'!$C$1</f>
        <v xml:space="preserve">2520 - Dětské hřiště Pertoltice p. Ra          </v>
      </c>
      <c r="C4" s="30"/>
      <c r="D4" s="4"/>
      <c r="E4" s="1"/>
      <c r="F4" s="1"/>
      <c r="G4" s="1"/>
    </row>
    <row r="5" spans="1:7">
      <c r="A5" s="1" t="s">
        <v>13</v>
      </c>
      <c r="B5" s="25" t="str">
        <f>'Položkový rozpočet'!$C$2</f>
        <v xml:space="preserve">25200002 - Otevřený přístřešek                     </v>
      </c>
      <c r="C5" s="30"/>
      <c r="D5" s="4"/>
      <c r="E5" s="1"/>
      <c r="F5" s="1"/>
      <c r="G5" s="1"/>
    </row>
    <row r="6" spans="1:7">
      <c r="A6" s="1"/>
      <c r="B6" s="1"/>
      <c r="C6" s="30"/>
      <c r="D6" s="4"/>
      <c r="E6" s="1"/>
      <c r="F6" s="1"/>
      <c r="G6" s="1"/>
    </row>
    <row r="7" spans="1:7">
      <c r="A7" s="15" t="s">
        <v>14</v>
      </c>
      <c r="B7" s="16" t="s">
        <v>15</v>
      </c>
      <c r="C7" s="31" t="s">
        <v>16</v>
      </c>
      <c r="D7" s="17" t="s">
        <v>17</v>
      </c>
      <c r="E7" s="1"/>
      <c r="F7" s="1"/>
      <c r="G7" s="1"/>
    </row>
    <row r="8" spans="1:7">
      <c r="B8" s="1"/>
      <c r="C8" s="30"/>
      <c r="D8" s="4"/>
      <c r="E8" s="1"/>
      <c r="F8" s="1"/>
      <c r="G8" s="1"/>
    </row>
    <row r="9" spans="1:7">
      <c r="A9" s="19">
        <f>'Položkový rozpočet'!A6</f>
        <v>1</v>
      </c>
      <c r="B9" s="1" t="str">
        <f>'Položkový rozpočet'!B6</f>
        <v xml:space="preserve">ZEMNI PRACE STAVEBNI                    </v>
      </c>
      <c r="C9" s="30">
        <f>'Položkový rozpočet'!G28</f>
        <v>0</v>
      </c>
      <c r="D9" s="4">
        <f>'Položkový rozpočet'!H28</f>
        <v>17.184999999999999</v>
      </c>
      <c r="E9" s="1"/>
      <c r="F9" s="1"/>
      <c r="G9" s="1"/>
    </row>
    <row r="10" spans="1:7" s="1" customFormat="1" ht="11.25">
      <c r="A10" s="1">
        <f>'Položkový rozpočet'!A30</f>
        <v>2</v>
      </c>
      <c r="B10" s="1" t="str">
        <f>'Položkový rozpočet'!B30</f>
        <v xml:space="preserve">ZAKLADANI                               </v>
      </c>
      <c r="C10" s="30">
        <f>'Položkový rozpočet'!G42</f>
        <v>0</v>
      </c>
      <c r="D10" s="4">
        <f>'Položkový rozpočet'!H42</f>
        <v>39.098730000000003</v>
      </c>
    </row>
    <row r="11" spans="1:7" s="1" customFormat="1" ht="11.25">
      <c r="A11" s="1">
        <f>'Položkový rozpočet'!A44</f>
        <v>3</v>
      </c>
      <c r="B11" s="1" t="str">
        <f>'Položkový rozpočet'!B44</f>
        <v xml:space="preserve">SVISLE KONSTRUKCE                       </v>
      </c>
      <c r="C11" s="30">
        <f>'Položkový rozpočet'!G50</f>
        <v>0</v>
      </c>
      <c r="D11" s="4">
        <f>'Položkový rozpočet'!H50</f>
        <v>1.1669</v>
      </c>
    </row>
    <row r="12" spans="1:7" s="1" customFormat="1" ht="11.25">
      <c r="A12" s="1">
        <f>'Položkový rozpočet'!A52</f>
        <v>5</v>
      </c>
      <c r="B12" s="1" t="str">
        <f>'Položkový rozpočet'!B52</f>
        <v xml:space="preserve">KOMUNIKACE                              </v>
      </c>
      <c r="C12" s="30">
        <f>'Položkový rozpočet'!G62</f>
        <v>0</v>
      </c>
      <c r="D12" s="4">
        <f>'Položkový rozpočet'!H62</f>
        <v>14.592919999999999</v>
      </c>
    </row>
    <row r="13" spans="1:7" s="1" customFormat="1" ht="11.25">
      <c r="A13" s="1">
        <f>'Položkový rozpočet'!A64</f>
        <v>8</v>
      </c>
      <c r="B13" s="1" t="str">
        <f>'Položkový rozpočet'!B64</f>
        <v xml:space="preserve">POTRUBI                                 </v>
      </c>
      <c r="C13" s="30">
        <f>'Položkový rozpočet'!G68</f>
        <v>0</v>
      </c>
      <c r="D13" s="4">
        <f>'Položkový rozpočet'!H68</f>
        <v>0</v>
      </c>
    </row>
    <row r="14" spans="1:7" s="1" customFormat="1" ht="11.25">
      <c r="A14" s="1">
        <f>'Položkový rozpočet'!A70</f>
        <v>21</v>
      </c>
      <c r="B14" s="1" t="str">
        <f>'Položkový rozpočet'!B70</f>
        <v xml:space="preserve">UPRAVA PODLOZI A ZAKLADOVE SPA          </v>
      </c>
      <c r="C14" s="30">
        <f>'Položkový rozpočet'!G76</f>
        <v>0</v>
      </c>
      <c r="D14" s="4">
        <f>'Položkový rozpočet'!H76</f>
        <v>1.651E-2</v>
      </c>
    </row>
    <row r="15" spans="1:7" s="1" customFormat="1" ht="11.25">
      <c r="A15" s="1">
        <f>'Položkový rozpočet'!A78</f>
        <v>43</v>
      </c>
      <c r="B15" s="1" t="str">
        <f>'Položkový rozpočet'!B78</f>
        <v xml:space="preserve">SCHODISTE                               </v>
      </c>
      <c r="C15" s="30">
        <f>'Položkový rozpočet'!G86</f>
        <v>0</v>
      </c>
      <c r="D15" s="4">
        <f>'Položkový rozpočet'!H86</f>
        <v>1.0885100000000001</v>
      </c>
    </row>
    <row r="16" spans="1:7" s="1" customFormat="1" ht="11.25">
      <c r="A16" s="1">
        <f>'Položkový rozpočet'!A88</f>
        <v>62</v>
      </c>
      <c r="B16" s="1" t="str">
        <f>'Položkový rozpočet'!B88</f>
        <v xml:space="preserve">UPRAVY POVRCHU VNEJSI                   </v>
      </c>
      <c r="C16" s="30">
        <f>'Položkový rozpočet'!G100</f>
        <v>0</v>
      </c>
      <c r="D16" s="4">
        <f>'Položkový rozpočet'!H100</f>
        <v>0.28617000000000004</v>
      </c>
    </row>
    <row r="17" spans="1:4" s="1" customFormat="1" ht="11.25">
      <c r="A17" s="1">
        <f>'Položkový rozpočet'!A102</f>
        <v>94</v>
      </c>
      <c r="B17" s="1" t="str">
        <f>'Položkový rozpočet'!B102</f>
        <v xml:space="preserve">LESENI                                  </v>
      </c>
      <c r="C17" s="30">
        <f>'Položkový rozpočet'!G106</f>
        <v>0</v>
      </c>
      <c r="D17" s="4">
        <f>'Položkový rozpočet'!H106</f>
        <v>7.1419999999999997E-2</v>
      </c>
    </row>
    <row r="18" spans="1:4" s="1" customFormat="1" ht="11.25">
      <c r="A18" s="1">
        <f>'Položkový rozpočet'!A108</f>
        <v>95</v>
      </c>
      <c r="B18" s="1" t="str">
        <f>'Položkový rozpočet'!B108</f>
        <v xml:space="preserve">DOKONCUJICI KONSTRUKCE A PRACE          </v>
      </c>
      <c r="C18" s="30">
        <f>'Položkový rozpočet'!G120</f>
        <v>0</v>
      </c>
      <c r="D18" s="4">
        <f>'Položkový rozpočet'!H120</f>
        <v>4.9110000000000001E-2</v>
      </c>
    </row>
    <row r="19" spans="1:4" s="1" customFormat="1" ht="11.25">
      <c r="A19" s="1">
        <f>'Položkový rozpočet'!A122</f>
        <v>99</v>
      </c>
      <c r="B19" s="1" t="str">
        <f>'Položkový rozpočet'!B122</f>
        <v xml:space="preserve">PRESUN HMOT                             </v>
      </c>
      <c r="C19" s="30">
        <f>'Položkový rozpočet'!G126</f>
        <v>0</v>
      </c>
      <c r="D19" s="4">
        <f>'Položkový rozpočet'!H126</f>
        <v>0</v>
      </c>
    </row>
    <row r="20" spans="1:4" s="1" customFormat="1" ht="11.25">
      <c r="A20" s="1">
        <f>'Položkový rozpočet'!A128</f>
        <v>711</v>
      </c>
      <c r="B20" s="1" t="str">
        <f>'Položkový rozpočet'!B128</f>
        <v xml:space="preserve">IZOLACE PROTI VODE A VLHKOSTI           </v>
      </c>
      <c r="C20" s="30">
        <f>'Položkový rozpočet'!G138</f>
        <v>0</v>
      </c>
      <c r="D20" s="4">
        <f>'Položkový rozpočet'!H138</f>
        <v>2.0600000000000002E-3</v>
      </c>
    </row>
    <row r="21" spans="1:4" s="1" customFormat="1" ht="11.25">
      <c r="A21" s="1">
        <f>'Položkový rozpočet'!A140</f>
        <v>712</v>
      </c>
      <c r="B21" s="1" t="str">
        <f>'Položkový rozpočet'!B140</f>
        <v xml:space="preserve">POVLAKOVE KRYTINY                       </v>
      </c>
      <c r="C21" s="30">
        <f>'Položkový rozpočet'!G152</f>
        <v>0</v>
      </c>
      <c r="D21" s="4">
        <f>'Položkový rozpočet'!H152</f>
        <v>0.24468999999999999</v>
      </c>
    </row>
    <row r="22" spans="1:4" s="1" customFormat="1" ht="11.25">
      <c r="A22" s="1">
        <f>'Položkový rozpočet'!A154</f>
        <v>721</v>
      </c>
      <c r="B22" s="1" t="str">
        <f>'Položkový rozpočet'!B154</f>
        <v xml:space="preserve">VNITRNI KANALIZACE                      </v>
      </c>
      <c r="C22" s="30">
        <f>'Položkový rozpočet'!G160</f>
        <v>0</v>
      </c>
      <c r="D22" s="4">
        <f>'Položkový rozpočet'!H160</f>
        <v>4.2959999999999998E-2</v>
      </c>
    </row>
    <row r="23" spans="1:4" s="1" customFormat="1" ht="11.25">
      <c r="A23" s="1">
        <f>'Položkový rozpočet'!A162</f>
        <v>740</v>
      </c>
      <c r="B23" s="1" t="str">
        <f>'Položkový rozpočet'!B162</f>
        <v xml:space="preserve">ELEKROINSTALACE                         </v>
      </c>
      <c r="C23" s="30">
        <f>'Položkový rozpočet'!G174</f>
        <v>0</v>
      </c>
      <c r="D23" s="4">
        <f>'Položkový rozpočet'!H174</f>
        <v>4.8299999999999996E-2</v>
      </c>
    </row>
    <row r="24" spans="1:4" s="1" customFormat="1" ht="11.25">
      <c r="A24" s="1">
        <f>'Položkový rozpočet'!A176</f>
        <v>762</v>
      </c>
      <c r="B24" s="1" t="str">
        <f>'Položkový rozpočet'!B176</f>
        <v xml:space="preserve">KONSTRUKCE TESARSKE                     </v>
      </c>
      <c r="C24" s="30">
        <f>'Položkový rozpočet'!G204</f>
        <v>0</v>
      </c>
      <c r="D24" s="4">
        <f>'Položkový rozpočet'!H204</f>
        <v>2.60921</v>
      </c>
    </row>
    <row r="25" spans="1:4" s="1" customFormat="1" ht="11.25">
      <c r="A25" s="1">
        <f>'Položkový rozpočet'!A206</f>
        <v>764</v>
      </c>
      <c r="B25" s="1" t="str">
        <f>'Položkový rozpočet'!B206</f>
        <v xml:space="preserve">KONSTRUKCE KLEMPIRSKE                   </v>
      </c>
      <c r="C25" s="30">
        <f>'Položkový rozpočet'!G224</f>
        <v>0</v>
      </c>
      <c r="D25" s="4">
        <f>'Položkový rozpočet'!H224</f>
        <v>0.18975</v>
      </c>
    </row>
    <row r="26" spans="1:4" s="1" customFormat="1" ht="11.25">
      <c r="A26" s="1">
        <f>'Položkový rozpočet'!A226</f>
        <v>765</v>
      </c>
      <c r="B26" s="1" t="str">
        <f>'Položkový rozpočet'!B226</f>
        <v xml:space="preserve">KRYTINY TVRDE                           </v>
      </c>
      <c r="C26" s="30">
        <f>'Položkový rozpočet'!G236</f>
        <v>0</v>
      </c>
      <c r="D26" s="4">
        <f>'Položkový rozpočet'!H236</f>
        <v>0.58543999999999996</v>
      </c>
    </row>
    <row r="27" spans="1:4" s="1" customFormat="1" ht="11.25">
      <c r="A27" s="1">
        <f>'Položkový rozpočet'!A238</f>
        <v>766</v>
      </c>
      <c r="B27" s="1" t="str">
        <f>'Položkový rozpočet'!B238</f>
        <v xml:space="preserve">KONSTRUKCE TRUHLARSKE                   </v>
      </c>
      <c r="C27" s="30">
        <f>'Položkový rozpočet'!G248</f>
        <v>0</v>
      </c>
      <c r="D27" s="4">
        <f>'Položkový rozpočet'!H248</f>
        <v>0.25656000000000001</v>
      </c>
    </row>
    <row r="28" spans="1:4" s="1" customFormat="1" ht="11.25">
      <c r="A28" s="1">
        <f>'Položkový rozpočet'!A250</f>
        <v>771</v>
      </c>
      <c r="B28" s="1" t="str">
        <f>'Položkový rozpočet'!B250</f>
        <v xml:space="preserve">PODLAHY Z DLAZDIC                       </v>
      </c>
      <c r="C28" s="30">
        <f>'Položkový rozpočet'!G262</f>
        <v>0</v>
      </c>
      <c r="D28" s="4">
        <f>'Položkový rozpočet'!H262</f>
        <v>0.14715</v>
      </c>
    </row>
    <row r="29" spans="1:4" s="1" customFormat="1" ht="11.25">
      <c r="A29" s="1">
        <f>'Položkový rozpočet'!A264</f>
        <v>783</v>
      </c>
      <c r="B29" s="1" t="str">
        <f>'Položkový rozpočet'!B264</f>
        <v xml:space="preserve">NATERY                                  </v>
      </c>
      <c r="C29" s="30">
        <f>'Položkový rozpočet'!G270</f>
        <v>0</v>
      </c>
      <c r="D29" s="4">
        <f>'Položkový rozpočet'!H270</f>
        <v>0.13403999999999999</v>
      </c>
    </row>
    <row r="30" spans="1:4" s="1" customFormat="1" ht="11.25">
      <c r="A30" s="1">
        <f>'Položkový rozpočet'!A272</f>
        <v>998</v>
      </c>
      <c r="B30" s="1" t="str">
        <f>'Položkový rozpočet'!B272</f>
        <v xml:space="preserve">DOPOCTY PRIRAZEK                        </v>
      </c>
      <c r="C30" s="30">
        <f>'Položkový rozpočet'!G276</f>
        <v>0</v>
      </c>
      <c r="D30" s="4">
        <f>'Položkový rozpočet'!H276</f>
        <v>0</v>
      </c>
    </row>
    <row r="31" spans="1:4" s="1" customFormat="1" ht="11.25">
      <c r="C31" s="30"/>
      <c r="D31" s="4"/>
    </row>
    <row r="32" spans="1:4" s="1" customFormat="1" ht="11.25">
      <c r="A32" s="39" t="s">
        <v>288</v>
      </c>
      <c r="B32" s="52"/>
      <c r="C32" s="60" t="s">
        <v>8</v>
      </c>
      <c r="D32" s="61" t="s">
        <v>17</v>
      </c>
    </row>
    <row r="33" spans="1:4" s="1" customFormat="1" ht="11.25">
      <c r="A33" s="37"/>
      <c r="B33" s="45" t="s">
        <v>33</v>
      </c>
      <c r="C33" s="62">
        <f>'Položkový rozpočet'!G279</f>
        <v>0</v>
      </c>
      <c r="D33" s="50"/>
    </row>
    <row r="34" spans="1:4" s="1" customFormat="1" ht="11.25">
      <c r="A34" s="37"/>
      <c r="B34" s="45" t="s">
        <v>295</v>
      </c>
      <c r="C34" s="62">
        <f>'Položkový rozpočet'!E280</f>
        <v>0</v>
      </c>
      <c r="D34" s="50"/>
    </row>
    <row r="35" spans="1:4" s="1" customFormat="1" ht="11.25">
      <c r="A35" s="46"/>
      <c r="B35" s="47" t="s">
        <v>294</v>
      </c>
      <c r="C35" s="63">
        <f>'Položkový rozpočet'!F280</f>
        <v>0</v>
      </c>
      <c r="D35" s="51"/>
    </row>
    <row r="36" spans="1:4" s="1" customFormat="1" ht="11.25">
      <c r="A36" s="46"/>
      <c r="B36" s="47" t="s">
        <v>293</v>
      </c>
      <c r="C36" s="59">
        <f>C35+C34+C33</f>
        <v>0</v>
      </c>
      <c r="D36" s="51">
        <f>'Položkový rozpočet'!H282</f>
        <v>77.815430000000006</v>
      </c>
    </row>
    <row r="37" spans="1:4" s="1" customFormat="1" ht="11.25">
      <c r="C37" s="30"/>
      <c r="D37" s="4"/>
    </row>
    <row r="38" spans="1:4" s="1" customFormat="1" ht="11.25">
      <c r="C38" s="30"/>
      <c r="D38" s="4"/>
    </row>
    <row r="39" spans="1:4" s="1" customFormat="1" ht="11.25">
      <c r="C39" s="30"/>
      <c r="D39" s="4"/>
    </row>
    <row r="40" spans="1:4" s="1" customFormat="1" ht="11.25">
      <c r="C40" s="30"/>
      <c r="D40" s="4"/>
    </row>
    <row r="41" spans="1:4" s="1" customFormat="1" ht="11.25">
      <c r="C41" s="30"/>
      <c r="D41" s="4"/>
    </row>
    <row r="42" spans="1:4" s="1" customFormat="1" ht="11.25">
      <c r="C42" s="30"/>
      <c r="D42" s="4"/>
    </row>
    <row r="43" spans="1:4" s="1" customFormat="1" ht="11.25">
      <c r="C43" s="30"/>
      <c r="D43" s="4"/>
    </row>
    <row r="44" spans="1:4" s="1" customFormat="1" ht="11.25">
      <c r="C44" s="30"/>
      <c r="D44" s="4"/>
    </row>
    <row r="45" spans="1:4" s="1" customFormat="1" ht="11.25">
      <c r="C45" s="30"/>
      <c r="D45" s="4"/>
    </row>
    <row r="46" spans="1:4" s="1" customFormat="1" ht="11.25">
      <c r="C46" s="30"/>
      <c r="D46" s="4"/>
    </row>
    <row r="47" spans="1:4" s="1" customFormat="1" ht="11.25">
      <c r="C47" s="30"/>
      <c r="D47" s="4"/>
    </row>
    <row r="48" spans="1:4" s="1" customFormat="1" ht="11.25">
      <c r="C48" s="30"/>
      <c r="D48" s="4"/>
    </row>
    <row r="49" spans="3:4" s="1" customFormat="1" ht="11.25">
      <c r="C49" s="30"/>
      <c r="D49" s="4"/>
    </row>
    <row r="50" spans="3:4" s="1" customFormat="1" ht="11.25">
      <c r="C50" s="30"/>
      <c r="D50" s="4"/>
    </row>
    <row r="51" spans="3:4" s="1" customFormat="1" ht="11.25">
      <c r="C51" s="30"/>
      <c r="D51" s="4"/>
    </row>
    <row r="52" spans="3:4" s="1" customFormat="1" ht="11.25">
      <c r="C52" s="30"/>
      <c r="D52" s="4"/>
    </row>
    <row r="53" spans="3:4" s="1" customFormat="1" ht="11.25">
      <c r="C53" s="30"/>
      <c r="D53" s="4"/>
    </row>
    <row r="54" spans="3:4" s="1" customFormat="1" ht="11.25">
      <c r="C54" s="30"/>
      <c r="D54" s="4"/>
    </row>
    <row r="55" spans="3:4" s="1" customFormat="1" ht="11.25">
      <c r="C55" s="30"/>
      <c r="D55" s="4"/>
    </row>
    <row r="56" spans="3:4" s="1" customFormat="1" ht="11.25">
      <c r="C56" s="30"/>
      <c r="D56" s="4"/>
    </row>
    <row r="57" spans="3:4" s="1" customFormat="1" ht="11.25">
      <c r="C57" s="30"/>
      <c r="D57" s="4"/>
    </row>
    <row r="58" spans="3:4" s="1" customFormat="1" ht="11.25">
      <c r="C58" s="30"/>
      <c r="D58" s="4"/>
    </row>
    <row r="59" spans="3:4" s="1" customFormat="1" ht="11.25">
      <c r="C59" s="30"/>
      <c r="D59" s="4"/>
    </row>
    <row r="60" spans="3:4" s="1" customFormat="1" ht="11.25">
      <c r="C60" s="30"/>
      <c r="D60" s="4"/>
    </row>
    <row r="61" spans="3:4" s="1" customFormat="1" ht="11.25">
      <c r="C61" s="30"/>
      <c r="D61" s="4"/>
    </row>
    <row r="62" spans="3:4" s="1" customFormat="1" ht="11.25">
      <c r="C62" s="30"/>
      <c r="D62" s="4"/>
    </row>
    <row r="63" spans="3:4" s="1" customFormat="1" ht="11.25">
      <c r="C63" s="30"/>
      <c r="D63" s="4"/>
    </row>
    <row r="64" spans="3:4" s="1" customFormat="1" ht="11.25">
      <c r="C64" s="30"/>
      <c r="D64" s="4"/>
    </row>
    <row r="65" spans="3:4" s="1" customFormat="1" ht="11.25">
      <c r="C65" s="30"/>
      <c r="D65" s="4"/>
    </row>
    <row r="66" spans="3:4" s="1" customFormat="1" ht="11.25">
      <c r="C66" s="30"/>
      <c r="D66" s="4"/>
    </row>
    <row r="67" spans="3:4" s="1" customFormat="1" ht="11.25">
      <c r="C67" s="30"/>
      <c r="D67" s="4"/>
    </row>
    <row r="68" spans="3:4" s="1" customFormat="1" ht="11.25">
      <c r="C68" s="30"/>
      <c r="D68" s="4"/>
    </row>
    <row r="69" spans="3:4" s="1" customFormat="1" ht="11.25">
      <c r="C69" s="30"/>
      <c r="D69" s="4"/>
    </row>
    <row r="70" spans="3:4" s="1" customFormat="1" ht="11.25">
      <c r="C70" s="30"/>
      <c r="D70" s="4"/>
    </row>
    <row r="71" spans="3:4" s="1" customFormat="1" ht="11.25">
      <c r="C71" s="30"/>
      <c r="D71" s="4"/>
    </row>
    <row r="72" spans="3:4" s="1" customFormat="1" ht="11.25">
      <c r="C72" s="30"/>
      <c r="D72" s="4"/>
    </row>
    <row r="73" spans="3:4" s="1" customFormat="1" ht="11.25">
      <c r="C73" s="30"/>
      <c r="D73" s="4"/>
    </row>
    <row r="74" spans="3:4" s="1" customFormat="1" ht="11.25">
      <c r="C74" s="30"/>
      <c r="D74" s="4"/>
    </row>
    <row r="75" spans="3:4" s="1" customFormat="1" ht="11.25">
      <c r="C75" s="30"/>
      <c r="D75" s="4"/>
    </row>
    <row r="76" spans="3:4" s="1" customFormat="1" ht="11.25">
      <c r="C76" s="30"/>
      <c r="D76" s="4"/>
    </row>
    <row r="77" spans="3:4" s="1" customFormat="1" ht="11.25">
      <c r="C77" s="30"/>
      <c r="D77" s="4"/>
    </row>
    <row r="78" spans="3:4" s="1" customFormat="1" ht="11.25">
      <c r="C78" s="30"/>
      <c r="D78" s="4"/>
    </row>
    <row r="79" spans="3:4" s="1" customFormat="1" ht="11.25">
      <c r="C79" s="30"/>
      <c r="D79" s="4"/>
    </row>
    <row r="80" spans="3:4" s="1" customFormat="1" ht="11.25">
      <c r="C80" s="30"/>
      <c r="D80" s="4"/>
    </row>
    <row r="81" spans="3:4" s="1" customFormat="1" ht="11.25">
      <c r="C81" s="30"/>
      <c r="D81" s="4"/>
    </row>
    <row r="82" spans="3:4" s="1" customFormat="1" ht="11.25">
      <c r="C82" s="30"/>
      <c r="D82" s="4"/>
    </row>
    <row r="83" spans="3:4" s="1" customFormat="1" ht="11.25">
      <c r="C83" s="30"/>
      <c r="D83" s="4"/>
    </row>
    <row r="84" spans="3:4" s="1" customFormat="1" ht="11.25">
      <c r="C84" s="30"/>
      <c r="D84" s="4"/>
    </row>
    <row r="85" spans="3:4" s="1" customFormat="1" ht="11.25">
      <c r="C85" s="30"/>
      <c r="D85" s="4"/>
    </row>
    <row r="86" spans="3:4" s="1" customFormat="1" ht="11.25">
      <c r="C86" s="30"/>
      <c r="D86" s="4"/>
    </row>
    <row r="87" spans="3:4" s="1" customFormat="1" ht="11.25">
      <c r="C87" s="30"/>
      <c r="D87" s="4"/>
    </row>
    <row r="88" spans="3:4" s="1" customFormat="1" ht="11.25">
      <c r="C88" s="30"/>
      <c r="D88" s="4"/>
    </row>
    <row r="89" spans="3:4" s="1" customFormat="1" ht="11.25">
      <c r="C89" s="30"/>
      <c r="D89" s="4"/>
    </row>
    <row r="90" spans="3:4" s="1" customFormat="1" ht="11.25">
      <c r="C90" s="30"/>
      <c r="D90" s="4"/>
    </row>
    <row r="91" spans="3:4" s="1" customFormat="1" ht="11.25">
      <c r="C91" s="30"/>
      <c r="D91" s="4"/>
    </row>
    <row r="92" spans="3:4" s="1" customFormat="1" ht="11.25">
      <c r="C92" s="30"/>
      <c r="D92" s="4"/>
    </row>
    <row r="93" spans="3:4" s="1" customFormat="1" ht="11.25">
      <c r="C93" s="30"/>
      <c r="D93" s="4"/>
    </row>
    <row r="94" spans="3:4" s="1" customFormat="1" ht="11.25">
      <c r="C94" s="30"/>
      <c r="D94" s="4"/>
    </row>
    <row r="95" spans="3:4" s="1" customFormat="1" ht="11.25">
      <c r="C95" s="30"/>
      <c r="D95" s="4"/>
    </row>
    <row r="96" spans="3:4" s="1" customFormat="1" ht="11.25">
      <c r="C96" s="30"/>
      <c r="D96" s="4"/>
    </row>
    <row r="97" spans="3:4" s="1" customFormat="1" ht="11.25">
      <c r="C97" s="30"/>
      <c r="D97" s="4"/>
    </row>
    <row r="98" spans="3:4" s="1" customFormat="1" ht="11.25">
      <c r="C98" s="30"/>
      <c r="D98" s="4"/>
    </row>
    <row r="99" spans="3:4" s="1" customFormat="1" ht="11.25">
      <c r="C99" s="30"/>
      <c r="D99" s="4"/>
    </row>
    <row r="100" spans="3:4" s="1" customFormat="1" ht="11.25">
      <c r="C100" s="30"/>
      <c r="D100" s="4"/>
    </row>
    <row r="101" spans="3:4" s="1" customFormat="1" ht="11.25">
      <c r="C101" s="30"/>
      <c r="D101" s="4"/>
    </row>
    <row r="102" spans="3:4" s="1" customFormat="1" ht="11.25">
      <c r="C102" s="30"/>
      <c r="D102" s="4"/>
    </row>
    <row r="103" spans="3:4" s="1" customFormat="1" ht="11.25">
      <c r="C103" s="30"/>
      <c r="D103" s="4"/>
    </row>
    <row r="104" spans="3:4" s="1" customFormat="1" ht="11.25">
      <c r="C104" s="30"/>
      <c r="D104" s="4"/>
    </row>
    <row r="105" spans="3:4" s="1" customFormat="1" ht="11.25">
      <c r="C105" s="30"/>
      <c r="D105" s="4"/>
    </row>
    <row r="106" spans="3:4" s="1" customFormat="1" ht="11.25">
      <c r="C106" s="30"/>
      <c r="D106" s="4"/>
    </row>
    <row r="107" spans="3:4" s="1" customFormat="1" ht="11.25">
      <c r="C107" s="30"/>
      <c r="D107" s="4"/>
    </row>
    <row r="108" spans="3:4" s="1" customFormat="1" ht="11.25">
      <c r="C108" s="30"/>
      <c r="D108" s="4"/>
    </row>
    <row r="109" spans="3:4" s="1" customFormat="1" ht="11.25">
      <c r="C109" s="30"/>
      <c r="D109" s="4"/>
    </row>
    <row r="110" spans="3:4" s="1" customFormat="1" ht="11.25">
      <c r="C110" s="30"/>
      <c r="D110" s="4"/>
    </row>
    <row r="111" spans="3:4" s="1" customFormat="1" ht="11.25">
      <c r="C111" s="30"/>
      <c r="D111" s="4"/>
    </row>
    <row r="112" spans="3:4" s="1" customFormat="1" ht="11.25">
      <c r="C112" s="30"/>
      <c r="D112" s="4"/>
    </row>
    <row r="113" spans="3:4" s="1" customFormat="1" ht="11.25">
      <c r="C113" s="30"/>
      <c r="D113" s="4"/>
    </row>
    <row r="114" spans="3:4" s="1" customFormat="1" ht="11.25">
      <c r="C114" s="30"/>
      <c r="D114" s="4"/>
    </row>
    <row r="115" spans="3:4" s="1" customFormat="1" ht="11.25">
      <c r="C115" s="30"/>
      <c r="D115" s="4"/>
    </row>
    <row r="116" spans="3:4" s="1" customFormat="1" ht="11.25">
      <c r="C116" s="30"/>
      <c r="D116" s="4"/>
    </row>
    <row r="117" spans="3:4" s="1" customFormat="1" ht="11.25">
      <c r="C117" s="30"/>
      <c r="D117" s="4"/>
    </row>
    <row r="118" spans="3:4" s="1" customFormat="1" ht="11.25">
      <c r="C118" s="30"/>
      <c r="D118" s="4"/>
    </row>
    <row r="119" spans="3:4" s="1" customFormat="1" ht="11.25">
      <c r="C119" s="30"/>
      <c r="D119" s="4"/>
    </row>
    <row r="120" spans="3:4" s="1" customFormat="1" ht="11.25">
      <c r="C120" s="30"/>
      <c r="D120" s="4"/>
    </row>
    <row r="121" spans="3:4" s="1" customFormat="1" ht="11.25">
      <c r="C121" s="30"/>
      <c r="D121" s="4"/>
    </row>
    <row r="122" spans="3:4" s="1" customFormat="1" ht="11.25">
      <c r="C122" s="30"/>
      <c r="D122" s="4"/>
    </row>
    <row r="123" spans="3:4" s="1" customFormat="1" ht="11.25">
      <c r="C123" s="30"/>
      <c r="D123" s="4"/>
    </row>
    <row r="124" spans="3:4" s="1" customFormat="1" ht="11.25">
      <c r="C124" s="30"/>
      <c r="D124" s="4"/>
    </row>
    <row r="125" spans="3:4" s="1" customFormat="1" ht="11.25">
      <c r="C125" s="30"/>
      <c r="D125" s="4"/>
    </row>
    <row r="126" spans="3:4" s="1" customFormat="1" ht="11.25">
      <c r="C126" s="30"/>
      <c r="D126" s="4"/>
    </row>
    <row r="127" spans="3:4" s="1" customFormat="1" ht="11.25">
      <c r="C127" s="30"/>
      <c r="D127" s="4"/>
    </row>
    <row r="128" spans="3:4" s="1" customFormat="1" ht="11.25">
      <c r="C128" s="30"/>
      <c r="D128" s="4"/>
    </row>
    <row r="129" spans="3:4" s="1" customFormat="1" ht="11.25">
      <c r="C129" s="30"/>
      <c r="D129" s="4"/>
    </row>
    <row r="130" spans="3:4" s="1" customFormat="1" ht="11.25">
      <c r="C130" s="30"/>
      <c r="D130" s="4"/>
    </row>
    <row r="131" spans="3:4" s="1" customFormat="1" ht="11.25">
      <c r="C131" s="30"/>
      <c r="D131" s="4"/>
    </row>
    <row r="132" spans="3:4" s="1" customFormat="1" ht="11.25">
      <c r="C132" s="30"/>
      <c r="D132" s="4"/>
    </row>
    <row r="133" spans="3:4" s="1" customFormat="1" ht="11.25">
      <c r="C133" s="30"/>
      <c r="D133" s="4"/>
    </row>
    <row r="134" spans="3:4" s="1" customFormat="1" ht="11.25">
      <c r="C134" s="30"/>
      <c r="D134" s="4"/>
    </row>
    <row r="135" spans="3:4" s="1" customFormat="1" ht="11.25">
      <c r="C135" s="30"/>
      <c r="D135" s="4"/>
    </row>
    <row r="136" spans="3:4" s="1" customFormat="1" ht="11.25">
      <c r="C136" s="30"/>
      <c r="D136" s="4"/>
    </row>
    <row r="137" spans="3:4" s="1" customFormat="1" ht="11.25">
      <c r="C137" s="30"/>
      <c r="D137" s="4"/>
    </row>
    <row r="138" spans="3:4" s="1" customFormat="1" ht="11.25">
      <c r="C138" s="30"/>
      <c r="D138" s="4"/>
    </row>
  </sheetData>
  <phoneticPr fontId="0" type="noConversion"/>
  <pageMargins left="0.78740157480314965" right="0.78740157480314965" top="0.59055118110236227" bottom="0.59055118110236227" header="0" footer="0"/>
  <pageSetup paperSize="9" orientation="portrait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topLeftCell="A13" workbookViewId="0">
      <selection activeCell="E25" sqref="E25"/>
    </sheetView>
  </sheetViews>
  <sheetFormatPr defaultRowHeight="12.75"/>
  <cols>
    <col min="1" max="1" width="17.5703125" customWidth="1"/>
    <col min="2" max="2" width="21.42578125" customWidth="1"/>
    <col min="3" max="3" width="17.140625" customWidth="1"/>
    <col min="4" max="4" width="2.5703125" customWidth="1"/>
    <col min="5" max="5" width="12.7109375" customWidth="1"/>
    <col min="6" max="6" width="14" customWidth="1"/>
  </cols>
  <sheetData>
    <row r="2" spans="1:7">
      <c r="A2" t="s">
        <v>18</v>
      </c>
      <c r="F2" s="20" t="s">
        <v>19</v>
      </c>
    </row>
    <row r="3" spans="1:7">
      <c r="A3" t="s">
        <v>20</v>
      </c>
      <c r="F3" s="20" t="s">
        <v>21</v>
      </c>
    </row>
    <row r="5" spans="1:7">
      <c r="A5" s="24" t="str">
        <f>Rekapitulace!$A$1</f>
        <v>Ing. V. Braum</v>
      </c>
    </row>
    <row r="8" spans="1:7" ht="123.75" customHeight="1"/>
    <row r="9" spans="1:7" ht="23.25">
      <c r="B9" s="22" t="s">
        <v>22</v>
      </c>
      <c r="C9" s="21"/>
      <c r="D9" s="21"/>
      <c r="E9" s="21"/>
      <c r="F9" s="21"/>
      <c r="G9" s="21"/>
    </row>
    <row r="10" spans="1:7" ht="37.5" customHeight="1">
      <c r="B10" t="s">
        <v>28</v>
      </c>
      <c r="C10" s="24" t="str">
        <f>'Položkový rozpočet'!$C$1</f>
        <v xml:space="preserve">2520 - Dětské hřiště Pertoltice p. Ra          </v>
      </c>
      <c r="D10" s="24"/>
    </row>
    <row r="11" spans="1:7" ht="25.5" customHeight="1">
      <c r="B11" t="s">
        <v>29</v>
      </c>
      <c r="C11" s="24" t="str">
        <f>'Položkový rozpočet'!$C$2</f>
        <v xml:space="preserve">25200002 - Otevřený přístřešek                     </v>
      </c>
      <c r="D11" s="24"/>
    </row>
    <row r="12" spans="1:7" ht="24" customHeight="1">
      <c r="B12" t="s">
        <v>30</v>
      </c>
      <c r="C12" s="24"/>
      <c r="D12" s="24"/>
    </row>
    <row r="13" spans="1:7" ht="25.5" customHeight="1">
      <c r="B13" t="s">
        <v>23</v>
      </c>
      <c r="C13" s="24" t="s">
        <v>296</v>
      </c>
      <c r="D13" s="24"/>
    </row>
    <row r="18" spans="2:6" ht="21" customHeight="1">
      <c r="B18" s="26" t="s">
        <v>24</v>
      </c>
      <c r="C18" s="27">
        <f>SUM(C19:C21)</f>
        <v>0</v>
      </c>
      <c r="D18" s="26" t="s">
        <v>31</v>
      </c>
    </row>
    <row r="19" spans="2:6" ht="26.25" customHeight="1">
      <c r="B19" t="s">
        <v>33</v>
      </c>
      <c r="C19" s="23">
        <f>'Položkový rozpočet'!G279</f>
        <v>0</v>
      </c>
      <c r="D19" t="s">
        <v>31</v>
      </c>
    </row>
    <row r="20" spans="2:6" ht="27" customHeight="1">
      <c r="B20" t="s">
        <v>300</v>
      </c>
      <c r="C20" s="23">
        <f>'Položkový rozpočet'!F280</f>
        <v>0</v>
      </c>
      <c r="D20" t="s">
        <v>31</v>
      </c>
    </row>
    <row r="21" spans="2:6">
      <c r="B21" t="s">
        <v>301</v>
      </c>
      <c r="C21" s="23">
        <f>'Položkový rozpočet'!E280</f>
        <v>0</v>
      </c>
      <c r="D21" t="s">
        <v>31</v>
      </c>
    </row>
    <row r="22" spans="2:6" ht="25.5" customHeight="1">
      <c r="B22" t="s">
        <v>25</v>
      </c>
      <c r="C22" s="28">
        <f>'Položkový rozpočet'!H282</f>
        <v>77.815430000000006</v>
      </c>
      <c r="D22" t="s">
        <v>32</v>
      </c>
    </row>
    <row r="31" spans="2:6">
      <c r="E31" t="s">
        <v>26</v>
      </c>
      <c r="F31" s="24" t="s">
        <v>297</v>
      </c>
    </row>
    <row r="32" spans="2:6">
      <c r="E32" t="s">
        <v>27</v>
      </c>
      <c r="F32" s="34">
        <v>42779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Položkový rozpočet</vt:lpstr>
      <vt:lpstr>Rekapitulace</vt:lpstr>
      <vt:lpstr>Krycí list</vt:lpstr>
      <vt:lpstr>CenyK</vt:lpstr>
      <vt:lpstr>DatumR</vt:lpstr>
      <vt:lpstr>NazevObjektu</vt:lpstr>
      <vt:lpstr>NazevStavby</vt:lpstr>
      <vt:lpstr>'Položkový rozpočet'!Názvy_tisku</vt:lpstr>
      <vt:lpstr>PolBegin</vt:lpstr>
      <vt:lpstr>PolBeginR</vt:lpstr>
      <vt:lpstr>StrediskoK</vt:lpstr>
      <vt:lpstr>ZpracovalK</vt:lpstr>
    </vt:vector>
  </TitlesOfParts>
  <Company>EUROSTAV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Hladík</dc:creator>
  <cp:lastModifiedBy>Vladimír Braum</cp:lastModifiedBy>
  <cp:lastPrinted>2003-09-28T09:30:11Z</cp:lastPrinted>
  <dcterms:created xsi:type="dcterms:W3CDTF">1999-10-27T12:59:00Z</dcterms:created>
  <dcterms:modified xsi:type="dcterms:W3CDTF">2017-02-13T16:43:07Z</dcterms:modified>
</cp:coreProperties>
</file>